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-120" yWindow="-120" windowWidth="20730" windowHeight="11760"/>
  </bookViews>
  <sheets>
    <sheet name="9 класс" sheetId="1" r:id="rId1"/>
    <sheet name="11 класс" sheetId="2" state="hidden" r:id="rId2"/>
    <sheet name="11 класс " sheetId="3" state="hidden" r:id="rId3"/>
  </sheets>
  <definedNames>
    <definedName name="_xlnm._FilterDatabase" localSheetId="0" hidden="1">'9 класс'!$A$2:$P$27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/>
  <c r="N33"/>
  <c r="M33"/>
  <c r="L33"/>
  <c r="K33"/>
  <c r="J33"/>
  <c r="I33"/>
  <c r="H33"/>
  <c r="G33"/>
  <c r="F33"/>
  <c r="E33"/>
  <c r="D33"/>
  <c r="C33"/>
  <c r="B33"/>
  <c r="R32"/>
  <c r="Q32"/>
  <c r="R31"/>
  <c r="Q31"/>
  <c r="R30"/>
  <c r="Q30"/>
  <c r="R29"/>
  <c r="Q29"/>
  <c r="R28"/>
  <c r="Q28"/>
  <c r="R27"/>
  <c r="Q27"/>
  <c r="R26"/>
  <c r="Q26"/>
  <c r="R25"/>
  <c r="Q25"/>
  <c r="Q24"/>
  <c r="R23"/>
  <c r="Q23"/>
  <c r="R22"/>
  <c r="Q22"/>
  <c r="R21"/>
  <c r="Q21"/>
  <c r="R20"/>
  <c r="Q20"/>
  <c r="R19"/>
  <c r="Q19"/>
  <c r="R18"/>
  <c r="Q18"/>
  <c r="R17"/>
  <c r="Q17"/>
  <c r="R16"/>
  <c r="Q16"/>
  <c r="R15"/>
  <c r="Q15"/>
  <c r="R14"/>
  <c r="Q14"/>
  <c r="R13"/>
  <c r="Q13"/>
  <c r="R12"/>
  <c r="Q12"/>
  <c r="R11"/>
  <c r="Q11"/>
  <c r="R10"/>
  <c r="Q10"/>
  <c r="R9"/>
  <c r="Q9"/>
  <c r="R8"/>
  <c r="Q8"/>
  <c r="R7"/>
  <c r="Q7"/>
  <c r="R6"/>
  <c r="Q6"/>
  <c r="R5"/>
  <c r="Q5"/>
  <c r="R4"/>
  <c r="Q4"/>
  <c r="J34" i="2"/>
  <c r="H34"/>
  <c r="G34"/>
  <c r="F34"/>
  <c r="E34"/>
  <c r="D34"/>
  <c r="C34"/>
  <c r="B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34" l="1"/>
  <c r="R33" i="3"/>
  <c r="K34" i="2"/>
  <c r="Q33" i="3"/>
</calcChain>
</file>

<file path=xl/sharedStrings.xml><?xml version="1.0" encoding="utf-8"?>
<sst xmlns="http://schemas.openxmlformats.org/spreadsheetml/2006/main" count="259" uniqueCount="118">
  <si>
    <t>Муниципальный район / городской округ</t>
  </si>
  <si>
    <t>Количество выпускников</t>
  </si>
  <si>
    <t>10 класс</t>
  </si>
  <si>
    <t>ПОО ВО</t>
  </si>
  <si>
    <t>Другое</t>
  </si>
  <si>
    <t>Данные обновлены (дата, время)</t>
  </si>
  <si>
    <t>Армия</t>
  </si>
  <si>
    <t>Декрет</t>
  </si>
  <si>
    <t>Состояние здоровья</t>
  </si>
  <si>
    <t>Трудоустройство</t>
  </si>
  <si>
    <t>кол-во человек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</si>
  <si>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</si>
  <si>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</si>
  <si>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</si>
  <si>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</si>
  <si>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</si>
  <si>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</si>
  <si>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</si>
  <si>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</si>
  <si>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</si>
  <si>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</si>
  <si>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</si>
  <si>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</si>
  <si>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</si>
  <si>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</si>
  <si>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Кичменгско-Городецкий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</si>
  <si>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</si>
  <si>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</si>
  <si>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</si>
  <si>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</si>
  <si>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</si>
  <si>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</si>
  <si>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</si>
  <si>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</si>
  <si>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</si>
  <si>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</si>
  <si>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</si>
  <si>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</si>
  <si>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</si>
  <si>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ДО</t>
  </si>
  <si>
    <t>ИТОГО</t>
  </si>
  <si>
    <t xml:space="preserve"> </t>
  </si>
  <si>
    <t>ВУЗ региона</t>
  </si>
  <si>
    <t>ВУЗ за пределами региона</t>
  </si>
  <si>
    <t>ПОО за пределами региона</t>
  </si>
  <si>
    <t>Поступили по целевому договору</t>
  </si>
  <si>
    <t>Альтернатива обучения в Вологодской области</t>
  </si>
  <si>
    <t>Выполнение показателя проекта (72%)</t>
  </si>
  <si>
    <t>Выполнение показателя с учетом целевых договоров</t>
  </si>
  <si>
    <t>конкретизация направлений</t>
  </si>
  <si>
    <t>медицина-1, ж/д транспорт-1, МВД-1, образование-2</t>
  </si>
  <si>
    <t>24.08.2022, 15.33</t>
  </si>
  <si>
    <t>медицина - 1</t>
  </si>
  <si>
    <t>медицина - 2</t>
  </si>
  <si>
    <t xml:space="preserve">медицина - 10, силовые структуры - 4, юриспруденция - 1. </t>
  </si>
  <si>
    <t>24.08.2022, 21.08</t>
  </si>
  <si>
    <t>медицина - 4</t>
  </si>
  <si>
    <t>медицина - 6, силовые структуры - 2</t>
  </si>
  <si>
    <t>медицина - 3</t>
  </si>
  <si>
    <t>авиастроение - 1, астрономия - 1, востоковедение - 1, государственное и муниципальное управление - 1, инженерия и проектирование, промышленный дизайн - 2, информационные технологии - 5, образование, социология, психология, конфликтоведение - 4, культурология и социокультурная деятельность, туризм - 2, машиностроение и транспорт, управление на транспорте, транспортная логистика - 2, медицина - 113, международные отношения - 1, языкознание и литературоведение, журналистика - 1, силовые структуры и правоохранительные органы - 14, сфера услуг, потребительский дизайн - 1, физическая культура  - 1, химическая промышленность - 1, экономика - 3, энергетическая промышленность - 1, ювелирное дело - 1, юриспруденция, государственное и муниципальное управление, политология - 10</t>
  </si>
  <si>
    <t>медицина–87, силовые структуры – 3, авиация – 1, таможенная служба -1,  экономическая безопасность -1, металлургия – 3, программирование – 4, логистика – 1, архитектура - 1, теплоэнергетика – 1, ветеринария – 2, информационные технологии – 3, эксплуатация воздушных судов – 1, авиастроение – 1, химическая технология/промышленность – 4, инженерия – 4, педагогика – 2, фармацевтика – 1, бионанотехнологии – 1, экология – 1, машиностроение – 1, энергетика - 1</t>
  </si>
  <si>
    <t>медицина - 12, образование - 2, информационные технологии - 2, экономика - 2</t>
  </si>
  <si>
    <t>24.08.2022   13.57</t>
  </si>
  <si>
    <t>медицина - 5</t>
  </si>
  <si>
    <t>24.08.2022    11.55</t>
  </si>
  <si>
    <t>МВД - 2, медицина - 3</t>
  </si>
  <si>
    <t>медицина - 1, МВД - 1</t>
  </si>
  <si>
    <t>24.08.2022, 11.52</t>
  </si>
  <si>
    <t>МВД - 2, медицина - 5</t>
  </si>
  <si>
    <t>МВД - 1, медицина - 1</t>
  </si>
  <si>
    <t>медицина - 8, силовые структуры - 1</t>
  </si>
  <si>
    <t>медицина - 6</t>
  </si>
  <si>
    <t>медицина - 8, машиностроение и транспорт - 1</t>
  </si>
  <si>
    <t>24.08.2022, 14.12</t>
  </si>
  <si>
    <t>2-медицина, 1-сельское хозяйство, 1-метрология,1 - программист, 1 - экономист, 1 - клиническая психология</t>
  </si>
  <si>
    <t>нефтегазовая промышленность - 8, юридическое - 3, образование - 1 военное - 1</t>
  </si>
  <si>
    <t>24.08.2022, 12.29</t>
  </si>
  <si>
    <t>медицина - 8, силовые структуры - 4, юриспруденция - 4, инженерия - 1, образование - 1</t>
  </si>
  <si>
    <t xml:space="preserve">  Мониторинг "Самоопределение выпускников 11-х классов после школы" </t>
  </si>
  <si>
    <t>СПРАВОЧНАЯ ИНФОРМАЦИЯ, ЭТИ ДАННЫЕ НЕ РЕДАКТИРОВАТЬ</t>
  </si>
  <si>
    <t>Поступили по целевому договору (за пределы региона)</t>
  </si>
  <si>
    <t>Данные вузов</t>
  </si>
  <si>
    <t>ВоГУ</t>
  </si>
  <si>
    <t>ЧГУ</t>
  </si>
  <si>
    <t>ВГМХА</t>
  </si>
  <si>
    <t>РАНХиГС</t>
  </si>
  <si>
    <t>МГЮА</t>
  </si>
  <si>
    <t>ВУРЭ</t>
  </si>
  <si>
    <t>ВИПЭ</t>
  </si>
  <si>
    <t>медицина-2, ж/д транспорт-1, МВД-1, образование-1</t>
  </si>
  <si>
    <t>12.09.2022 10.47</t>
  </si>
  <si>
    <t> </t>
  </si>
  <si>
    <t>12.09.2022 09.02</t>
  </si>
  <si>
    <t>медицина (стоматолог) - 1, физик-ядерщик - 1</t>
  </si>
  <si>
    <t>12.09.2022 17.21</t>
  </si>
  <si>
    <t>медицина - 10, силовые структуры - 4, юриспруденция - 1</t>
  </si>
  <si>
    <t>медицина - 6, силовые структуры - 1</t>
  </si>
  <si>
    <t>медицина - 3, правохранительные органы - 1</t>
  </si>
  <si>
    <t>медицина–87, силовые структуры – 3, авиация – 1, таможенная служба -1,  экономическая безопасность -6, металлургия – 3, программирование – 4, логистика – 1, архитектура - 1, теплоэнергетика – 1, ветеринария – 2, информационные технологии –3, эксплуатация воздушных судов – 1, авиастроение – 1, химическая технология/промышленность – 4, инженерия – 4, педагогика – 2, фармацевтика – 3, бионанотехнологии – 1, экология – 4, машиностроение – 1, энергетика - 1</t>
  </si>
  <si>
    <t>медицина - 12, образование - 3, информационные технологии - 2, экономика - 3</t>
  </si>
  <si>
    <t>образование  - 1</t>
  </si>
  <si>
    <t>12.09.2022, 11.08</t>
  </si>
  <si>
    <t>08.09.2022 10.43</t>
  </si>
  <si>
    <t>Медицина - 5, педагогическое образование-1</t>
  </si>
  <si>
    <t>08.09.2022г. 11.55</t>
  </si>
  <si>
    <t>медицина - 3, юриспруденция - 1, экономика - 1, силовые структуры -1</t>
  </si>
  <si>
    <t>медицина - 2, силовые структуры - 1</t>
  </si>
  <si>
    <t>09,09,2022 10:20</t>
  </si>
  <si>
    <t>лечебное дело - 1, педиатрия-1, экономическая безопасность - 1</t>
  </si>
  <si>
    <t>2-медицина, 3-юриспруденция, 1-архитектура, 1- цифровые технологии (за пределы области 3 чел)</t>
  </si>
  <si>
    <t>12.09,2022 10.05</t>
  </si>
  <si>
    <t>Семейная форма</t>
  </si>
  <si>
    <t>Количество выпускников 9-х классов (прогноз)</t>
  </si>
  <si>
    <t xml:space="preserve"> Самоопределение выпускников 9-х классов  2024 год</t>
  </si>
  <si>
    <t>Муниципальный район / городской округ школа</t>
  </si>
  <si>
    <t>Великоустюгский МБОУ "Васильевская ООШ"</t>
  </si>
  <si>
    <t xml:space="preserve">ПОО </t>
  </si>
  <si>
    <t>1 на больничном с 25.05.2024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</si>
</sst>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none">
        <fgColor auto="1"/>
        <bgColor auto="1"/>
      </patternFill>
    </fill>
    <fill>
      <patternFill patternType="solid">
        <fgColor rgb="FF92D050"/>
        <bgColor rgb="FF92D050"/>
      </patternFill>
    </fill>
    <fill>
      <patternFill patternType="solid">
        <fgColor indexed="6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/>
  </cellStyleXfs>
  <cellXfs count="89">
    <xf numFmtId="0" fontId="0" fillId="0" borderId="0" xfId="0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8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0" fillId="3" borderId="0" xfId="0" applyFont="1" applyFill="1"/>
    <xf numFmtId="0" fontId="4" fillId="0" borderId="0" xfId="0" applyFont="1"/>
    <xf numFmtId="0" fontId="13" fillId="8" borderId="1" xfId="0" applyFont="1" applyFill="1" applyBorder="1"/>
    <xf numFmtId="0" fontId="14" fillId="8" borderId="1" xfId="0" applyFont="1" applyFill="1" applyBorder="1"/>
    <xf numFmtId="0" fontId="15" fillId="8" borderId="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6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P35"/>
  <sheetViews>
    <sheetView tabSelected="1" zoomScale="110" zoomScaleNormal="110" workbookViewId="0">
      <pane ySplit="3" topLeftCell="A4" activePane="bottomLeft" state="frozen"/>
      <selection pane="bottomLeft" activeCell="H4" sqref="H4"/>
    </sheetView>
  </sheetViews>
  <sheetFormatPr defaultColWidth="9.140625" defaultRowHeight="15"/>
  <cols>
    <col min="1" max="1" width="23.42578125" style="1" customWidth="1"/>
    <col min="2" max="2" width="11.28515625" style="1" customWidth="1"/>
    <col min="3" max="3" width="8" style="1" customWidth="1"/>
    <col min="4" max="4" width="7.28515625" style="1" customWidth="1"/>
    <col min="5" max="5" width="9.28515625" style="1" customWidth="1"/>
    <col min="6" max="6" width="9.140625" style="1" customWidth="1"/>
    <col min="7" max="7" width="9.85546875" style="1" customWidth="1"/>
    <col min="8" max="9" width="10.28515625" style="1" customWidth="1"/>
    <col min="10" max="10" width="9" style="1" customWidth="1"/>
    <col min="11" max="11" width="20.28515625" style="1" customWidth="1"/>
    <col min="12" max="12" width="8.7109375" style="1" customWidth="1"/>
    <col min="13" max="13" width="9.140625" style="1" customWidth="1"/>
    <col min="14" max="14" width="11.42578125" style="48" customWidth="1"/>
    <col min="15" max="15" width="11.7109375" style="48" customWidth="1"/>
    <col min="16" max="16" width="12.42578125" style="1" customWidth="1"/>
    <col min="17" max="16384" width="9.140625" style="1"/>
  </cols>
  <sheetData>
    <row r="1" spans="1:16">
      <c r="A1" s="62" t="s">
        <v>113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s="48" customFormat="1" ht="16.5" customHeight="1">
      <c r="A2" s="63" t="s">
        <v>114</v>
      </c>
      <c r="B2" s="63" t="s">
        <v>112</v>
      </c>
      <c r="C2" s="63" t="s">
        <v>2</v>
      </c>
      <c r="D2" s="63" t="s">
        <v>116</v>
      </c>
      <c r="E2" s="66" t="s">
        <v>4</v>
      </c>
      <c r="F2" s="67"/>
      <c r="G2" s="67"/>
      <c r="H2" s="67"/>
      <c r="I2" s="68"/>
      <c r="J2" s="63"/>
      <c r="K2" s="64"/>
      <c r="L2" s="63"/>
      <c r="M2" s="63"/>
      <c r="N2" s="63"/>
      <c r="O2" s="63"/>
      <c r="P2" s="63"/>
    </row>
    <row r="3" spans="1:16" s="48" customFormat="1" ht="47.25" customHeight="1">
      <c r="A3" s="63"/>
      <c r="B3" s="63" t="s">
        <v>1</v>
      </c>
      <c r="C3" s="63"/>
      <c r="D3" s="63"/>
      <c r="E3" s="50" t="s">
        <v>6</v>
      </c>
      <c r="F3" s="50" t="s">
        <v>7</v>
      </c>
      <c r="G3" s="50" t="s">
        <v>8</v>
      </c>
      <c r="H3" s="50" t="s">
        <v>9</v>
      </c>
      <c r="I3" s="50" t="s">
        <v>111</v>
      </c>
      <c r="J3" s="63"/>
      <c r="K3" s="65"/>
      <c r="L3" s="50"/>
      <c r="M3" s="50"/>
      <c r="N3" s="63"/>
      <c r="O3" s="63"/>
      <c r="P3" s="63"/>
    </row>
    <row r="4" spans="1:16" s="46" customFormat="1" ht="37.5" customHeight="1">
      <c r="A4" s="57" t="s">
        <v>115</v>
      </c>
      <c r="B4" s="57">
        <v>10</v>
      </c>
      <c r="C4" s="57">
        <v>2</v>
      </c>
      <c r="D4" s="57">
        <v>7</v>
      </c>
      <c r="E4" s="57"/>
      <c r="F4" s="57"/>
      <c r="G4" s="57" t="s">
        <v>117</v>
      </c>
      <c r="H4" s="57"/>
      <c r="I4" s="57"/>
      <c r="J4" s="57"/>
      <c r="K4" s="57"/>
      <c r="L4" s="57"/>
      <c r="M4" s="57"/>
      <c r="N4" s="57"/>
      <c r="O4" s="57"/>
      <c r="P4" s="58"/>
    </row>
    <row r="5" spans="1:16" s="55" customFormat="1" ht="57" customHeight="1">
      <c r="A5" s="54"/>
      <c r="B5" s="59"/>
      <c r="C5" s="59"/>
      <c r="D5" s="69"/>
      <c r="E5" s="69"/>
      <c r="F5" s="69"/>
      <c r="G5" s="54"/>
      <c r="H5" s="54"/>
      <c r="I5" s="54"/>
      <c r="J5" s="54"/>
      <c r="K5" s="54"/>
      <c r="L5" s="54"/>
      <c r="M5" s="54"/>
      <c r="N5" s="54"/>
      <c r="O5" s="54"/>
      <c r="P5" s="52"/>
    </row>
    <row r="6" spans="1:16" s="60" customFormat="1" ht="14.25" customHeight="1"/>
    <row r="7" spans="1:16" s="60" customFormat="1" ht="14.25" customHeight="1"/>
    <row r="8" spans="1:16" s="60" customFormat="1" ht="14.25" customHeight="1"/>
    <row r="9" spans="1:16" s="55" customFormat="1" ht="14.25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6" s="55" customFormat="1" ht="14.25" customHeight="1">
      <c r="A10" s="70"/>
      <c r="B10" s="70"/>
      <c r="C10" s="70"/>
      <c r="D10" s="70"/>
      <c r="E10" s="7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55" customFormat="1" ht="14.2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1:16" s="55" customFormat="1" ht="14.2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</row>
    <row r="13" spans="1:16" s="55" customFormat="1" ht="14.2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spans="1:16" s="55" customFormat="1" ht="14.2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1:16" s="55" customFormat="1" ht="14.2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1:16" s="55" customFormat="1" ht="14.2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</row>
    <row r="17" spans="1:16" s="55" customFormat="1" ht="14.25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1:16" s="55" customFormat="1" ht="14.2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  <row r="19" spans="1:16" s="55" customFormat="1" ht="14.2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</row>
    <row r="20" spans="1:16" s="55" customFormat="1" ht="15.75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</row>
    <row r="21" spans="1:16" s="55" customFormat="1" ht="14.25" customHeight="1">
      <c r="A21" s="51"/>
      <c r="B21" s="53"/>
      <c r="C21" s="53"/>
      <c r="D21" s="53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</row>
    <row r="22" spans="1:16" s="55" customFormat="1" ht="14.25" customHeight="1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</row>
    <row r="23" spans="1:16" s="55" customFormat="1" ht="14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pans="1:16" s="55" customFormat="1" ht="14.2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spans="1:16" s="55" customFormat="1" ht="14.25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spans="1:16" s="55" customFormat="1" ht="14.2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/>
    </row>
    <row r="27" spans="1:16" s="55" customFormat="1" ht="14.25" customHeight="1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6" s="55" customFormat="1" ht="14.2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2"/>
    </row>
    <row r="29" spans="1:16" s="3" customFormat="1" ht="18.7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</row>
    <row r="30" spans="1:16" s="3" customFormat="1" ht="18.75" customHeight="1">
      <c r="I30" s="49"/>
      <c r="J30" s="61"/>
      <c r="K30" s="61"/>
      <c r="N30" s="46"/>
      <c r="O30" s="46"/>
      <c r="P30" s="11"/>
    </row>
    <row r="31" spans="1:16" s="3" customFormat="1" ht="18.75" customHeight="1">
      <c r="I31" s="49"/>
      <c r="N31" s="46"/>
      <c r="O31" s="46"/>
    </row>
    <row r="32" spans="1:16" s="3" customFormat="1" ht="18.75" customHeight="1">
      <c r="I32" s="49"/>
      <c r="N32" s="46"/>
      <c r="O32" s="46"/>
    </row>
    <row r="33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7"/>
      <c r="O33" s="47"/>
      <c r="P33" s="12"/>
    </row>
    <row r="34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47"/>
      <c r="O34" s="47"/>
      <c r="P34" s="12"/>
    </row>
    <row r="35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47"/>
      <c r="O35" s="47"/>
      <c r="P35" s="12"/>
    </row>
  </sheetData>
  <sortState ref="A4:V27">
    <sortCondition descending="1" ref="P4:P27"/>
  </sortState>
  <mergeCells count="15">
    <mergeCell ref="J30:K30"/>
    <mergeCell ref="A1:P1"/>
    <mergeCell ref="A2:A3"/>
    <mergeCell ref="B2:B3"/>
    <mergeCell ref="C2:C3"/>
    <mergeCell ref="D2:D3"/>
    <mergeCell ref="J2:J3"/>
    <mergeCell ref="K2:K3"/>
    <mergeCell ref="L2:M2"/>
    <mergeCell ref="N2:N3"/>
    <mergeCell ref="O2:O3"/>
    <mergeCell ref="P2:P3"/>
    <mergeCell ref="E2:I2"/>
    <mergeCell ref="D5:F5"/>
    <mergeCell ref="A10:E10"/>
  </mergeCells>
  <pageMargins left="0.70078740157480324" right="0.70078740157480324" top="0.75196850393700776" bottom="0.75196850393700776" header="0.3" footer="0.3"/>
  <pageSetup paperSize="9" scale="84" firstPageNumber="21474836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O46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17.5703125" customWidth="1"/>
    <col min="2" max="2" width="11.42578125" customWidth="1"/>
    <col min="3" max="3" width="8.28515625" customWidth="1"/>
    <col min="4" max="4" width="10" customWidth="1"/>
    <col min="5" max="5" width="7.85546875" customWidth="1"/>
    <col min="6" max="6" width="9.7109375" customWidth="1"/>
    <col min="7" max="7" width="9.140625" customWidth="1"/>
    <col min="8" max="8" width="13.42578125" customWidth="1"/>
    <col min="9" max="9" width="44.42578125" customWidth="1"/>
    <col min="10" max="10" width="13" customWidth="1"/>
    <col min="11" max="11" width="12.85546875" customWidth="1"/>
    <col min="12" max="12" width="14.28515625" customWidth="1"/>
    <col min="13" max="13" width="17.140625" customWidth="1"/>
  </cols>
  <sheetData>
    <row r="1" spans="1:15">
      <c r="A1" s="72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5" ht="33.75" customHeight="1">
      <c r="A2" s="75" t="s">
        <v>0</v>
      </c>
      <c r="B2" s="75" t="s">
        <v>1</v>
      </c>
      <c r="C2" s="75" t="s">
        <v>42</v>
      </c>
      <c r="D2" s="75" t="s">
        <v>43</v>
      </c>
      <c r="E2" s="75" t="s">
        <v>3</v>
      </c>
      <c r="F2" s="75" t="s">
        <v>44</v>
      </c>
      <c r="G2" s="75" t="s">
        <v>4</v>
      </c>
      <c r="H2" s="76" t="s">
        <v>45</v>
      </c>
      <c r="I2" s="76"/>
      <c r="J2" s="77" t="s">
        <v>46</v>
      </c>
      <c r="K2" s="76" t="s">
        <v>47</v>
      </c>
      <c r="L2" s="78" t="s">
        <v>48</v>
      </c>
      <c r="M2" s="79" t="s">
        <v>5</v>
      </c>
    </row>
    <row r="3" spans="1:15" ht="13.5" customHeight="1">
      <c r="A3" s="75"/>
      <c r="B3" s="75"/>
      <c r="C3" s="75"/>
      <c r="D3" s="75"/>
      <c r="E3" s="75"/>
      <c r="F3" s="75"/>
      <c r="G3" s="75"/>
      <c r="H3" s="14" t="s">
        <v>10</v>
      </c>
      <c r="I3" s="14" t="s">
        <v>49</v>
      </c>
      <c r="J3" s="77"/>
      <c r="K3" s="76"/>
      <c r="L3" s="78"/>
      <c r="M3" s="79"/>
    </row>
    <row r="4" spans="1:15" ht="13.5" customHeight="1">
      <c r="A4" s="13"/>
      <c r="B4" s="13"/>
      <c r="C4" s="13"/>
      <c r="D4" s="13"/>
      <c r="E4" s="13"/>
      <c r="F4" s="13"/>
      <c r="G4" s="13"/>
      <c r="H4" s="14"/>
      <c r="I4" s="14"/>
      <c r="J4" s="2"/>
      <c r="K4" s="14"/>
      <c r="L4" s="15"/>
      <c r="M4" s="16"/>
    </row>
    <row r="5" spans="1:15">
      <c r="A5" s="17" t="s">
        <v>11</v>
      </c>
      <c r="B5" s="17">
        <v>50</v>
      </c>
      <c r="C5" s="17">
        <v>17</v>
      </c>
      <c r="D5" s="17">
        <v>19</v>
      </c>
      <c r="E5" s="17">
        <v>5</v>
      </c>
      <c r="F5" s="17">
        <v>3</v>
      </c>
      <c r="G5" s="17">
        <v>6</v>
      </c>
      <c r="H5" s="17">
        <v>5</v>
      </c>
      <c r="I5" s="17" t="s">
        <v>50</v>
      </c>
      <c r="J5" s="17">
        <v>0</v>
      </c>
      <c r="K5" s="18">
        <f t="shared" ref="K5:K10" si="0">(C5+E5+G5)/B5</f>
        <v>0.56000000000000005</v>
      </c>
      <c r="L5" s="19">
        <f t="shared" ref="L5:L10" si="1">(C5+E5+G5+H5)/B5</f>
        <v>0.66</v>
      </c>
      <c r="M5" s="20" t="s">
        <v>51</v>
      </c>
      <c r="N5" s="21"/>
    </row>
    <row r="6" spans="1:15">
      <c r="A6" s="4" t="s">
        <v>12</v>
      </c>
      <c r="B6" s="4">
        <v>22</v>
      </c>
      <c r="C6" s="4">
        <v>13</v>
      </c>
      <c r="D6" s="4">
        <v>4</v>
      </c>
      <c r="E6" s="4">
        <v>5</v>
      </c>
      <c r="F6" s="4">
        <v>0</v>
      </c>
      <c r="G6" s="4">
        <v>0</v>
      </c>
      <c r="H6" s="4">
        <v>1</v>
      </c>
      <c r="I6" s="4" t="s">
        <v>52</v>
      </c>
      <c r="J6" s="4">
        <v>0</v>
      </c>
      <c r="K6" s="5">
        <f t="shared" si="0"/>
        <v>0.81818181818181823</v>
      </c>
      <c r="L6" s="22">
        <f t="shared" si="1"/>
        <v>0.86363636363636365</v>
      </c>
      <c r="M6" s="6">
        <v>44797</v>
      </c>
      <c r="N6" s="21"/>
    </row>
    <row r="7" spans="1:15" ht="15" customHeight="1">
      <c r="A7" s="4" t="s">
        <v>13</v>
      </c>
      <c r="B7" s="4">
        <v>39</v>
      </c>
      <c r="C7" s="4">
        <v>20</v>
      </c>
      <c r="D7" s="4">
        <v>9</v>
      </c>
      <c r="E7" s="4">
        <v>8</v>
      </c>
      <c r="F7" s="4">
        <v>1</v>
      </c>
      <c r="G7" s="4">
        <v>1</v>
      </c>
      <c r="H7" s="4">
        <v>2</v>
      </c>
      <c r="I7" s="4" t="s">
        <v>53</v>
      </c>
      <c r="J7" s="4">
        <v>0</v>
      </c>
      <c r="K7" s="5">
        <f t="shared" si="0"/>
        <v>0.74358974358974361</v>
      </c>
      <c r="L7" s="22">
        <f t="shared" si="1"/>
        <v>0.79487179487179482</v>
      </c>
      <c r="M7" s="23"/>
      <c r="N7" s="21"/>
      <c r="O7" s="21"/>
    </row>
    <row r="8" spans="1:15">
      <c r="A8" s="17" t="s">
        <v>14</v>
      </c>
      <c r="B8" s="17">
        <v>17</v>
      </c>
      <c r="C8" s="17">
        <v>8</v>
      </c>
      <c r="D8" s="17">
        <v>5</v>
      </c>
      <c r="E8" s="17">
        <v>2</v>
      </c>
      <c r="F8" s="17">
        <v>2</v>
      </c>
      <c r="G8" s="17">
        <v>0</v>
      </c>
      <c r="H8" s="17">
        <v>1</v>
      </c>
      <c r="I8" s="17" t="s">
        <v>52</v>
      </c>
      <c r="J8" s="17">
        <v>0</v>
      </c>
      <c r="K8" s="18">
        <f t="shared" si="0"/>
        <v>0.58823529411764708</v>
      </c>
      <c r="L8" s="19">
        <f t="shared" si="1"/>
        <v>0.6470588235294118</v>
      </c>
      <c r="M8" s="24">
        <v>44797</v>
      </c>
      <c r="N8" s="21"/>
      <c r="O8" s="21"/>
    </row>
    <row r="9" spans="1:15" ht="25.5">
      <c r="A9" s="4" t="s">
        <v>15</v>
      </c>
      <c r="B9" s="4">
        <v>184</v>
      </c>
      <c r="C9" s="4">
        <v>119</v>
      </c>
      <c r="D9" s="4">
        <v>50</v>
      </c>
      <c r="E9" s="4">
        <v>5</v>
      </c>
      <c r="F9" s="4">
        <v>1</v>
      </c>
      <c r="G9" s="4">
        <v>9</v>
      </c>
      <c r="H9" s="4">
        <v>15</v>
      </c>
      <c r="I9" s="25" t="s">
        <v>54</v>
      </c>
      <c r="J9" s="4">
        <v>12</v>
      </c>
      <c r="K9" s="5">
        <f t="shared" si="0"/>
        <v>0.72282608695652173</v>
      </c>
      <c r="L9" s="22">
        <f t="shared" si="1"/>
        <v>0.80434782608695654</v>
      </c>
      <c r="M9" s="23" t="s">
        <v>55</v>
      </c>
      <c r="N9" s="21"/>
      <c r="O9" s="21"/>
    </row>
    <row r="10" spans="1:15">
      <c r="A10" s="26" t="s">
        <v>16</v>
      </c>
      <c r="B10" s="26">
        <v>33</v>
      </c>
      <c r="C10" s="26">
        <v>12</v>
      </c>
      <c r="D10" s="26">
        <v>14</v>
      </c>
      <c r="E10" s="26">
        <v>3</v>
      </c>
      <c r="F10" s="26">
        <v>2</v>
      </c>
      <c r="G10" s="26">
        <v>2</v>
      </c>
      <c r="H10" s="26">
        <v>4</v>
      </c>
      <c r="I10" s="26" t="s">
        <v>56</v>
      </c>
      <c r="J10" s="26">
        <v>0</v>
      </c>
      <c r="K10" s="18">
        <f t="shared" si="0"/>
        <v>0.51515151515151514</v>
      </c>
      <c r="L10" s="19">
        <f t="shared" si="1"/>
        <v>0.63636363636363635</v>
      </c>
      <c r="M10" s="24">
        <v>44797</v>
      </c>
      <c r="N10" s="21"/>
    </row>
    <row r="11" spans="1:15">
      <c r="A11" s="17" t="s">
        <v>17</v>
      </c>
      <c r="B11" s="17">
        <v>26</v>
      </c>
      <c r="C11" s="17">
        <v>11</v>
      </c>
      <c r="D11" s="17">
        <v>9</v>
      </c>
      <c r="E11" s="17">
        <v>4</v>
      </c>
      <c r="F11" s="17">
        <v>2</v>
      </c>
      <c r="G11" s="17">
        <v>0</v>
      </c>
      <c r="H11" s="17">
        <v>4</v>
      </c>
      <c r="I11" s="17" t="s">
        <v>56</v>
      </c>
      <c r="J11" s="17">
        <v>4</v>
      </c>
      <c r="K11" s="18">
        <f t="shared" ref="K11:K34" si="2">(C11+E11+G11)/B11</f>
        <v>0.57692307692307687</v>
      </c>
      <c r="L11" s="19">
        <f t="shared" ref="L11:L34" si="3">(C11+E11+G11+H11)/B11</f>
        <v>0.73076923076923073</v>
      </c>
      <c r="M11" s="27"/>
      <c r="N11" s="21"/>
    </row>
    <row r="12" spans="1:15">
      <c r="A12" s="4" t="s">
        <v>18</v>
      </c>
      <c r="B12" s="4">
        <v>96</v>
      </c>
      <c r="C12" s="4">
        <v>52</v>
      </c>
      <c r="D12" s="4">
        <v>25</v>
      </c>
      <c r="E12" s="4">
        <v>16</v>
      </c>
      <c r="F12" s="4">
        <v>0</v>
      </c>
      <c r="G12" s="4">
        <v>3</v>
      </c>
      <c r="H12" s="4">
        <v>8</v>
      </c>
      <c r="I12" s="4" t="s">
        <v>57</v>
      </c>
      <c r="J12" s="4">
        <v>12</v>
      </c>
      <c r="K12" s="5">
        <f t="shared" si="2"/>
        <v>0.73958333333333337</v>
      </c>
      <c r="L12" s="22">
        <f t="shared" si="3"/>
        <v>0.82291666666666663</v>
      </c>
      <c r="M12" s="6">
        <v>44797</v>
      </c>
      <c r="N12" s="21"/>
    </row>
    <row r="13" spans="1:15">
      <c r="A13" s="4" t="s">
        <v>19</v>
      </c>
      <c r="B13" s="4">
        <v>65</v>
      </c>
      <c r="C13" s="4">
        <v>38</v>
      </c>
      <c r="D13" s="4">
        <v>8</v>
      </c>
      <c r="E13" s="4">
        <v>9</v>
      </c>
      <c r="F13" s="4">
        <v>8</v>
      </c>
      <c r="G13" s="4">
        <v>2</v>
      </c>
      <c r="H13" s="4">
        <v>3</v>
      </c>
      <c r="I13" s="4" t="s">
        <v>58</v>
      </c>
      <c r="J13" s="4">
        <v>10</v>
      </c>
      <c r="K13" s="5">
        <f t="shared" si="2"/>
        <v>0.75384615384615383</v>
      </c>
      <c r="L13" s="22">
        <f t="shared" si="3"/>
        <v>0.8</v>
      </c>
      <c r="M13" s="6">
        <v>44797</v>
      </c>
      <c r="N13" s="21" t="s">
        <v>41</v>
      </c>
    </row>
    <row r="14" spans="1:15" ht="203.25" customHeight="1">
      <c r="A14" s="17" t="s">
        <v>20</v>
      </c>
      <c r="B14" s="17">
        <v>1446</v>
      </c>
      <c r="C14" s="17">
        <v>787</v>
      </c>
      <c r="D14" s="17">
        <v>466</v>
      </c>
      <c r="E14" s="17">
        <v>120</v>
      </c>
      <c r="F14" s="17">
        <v>7</v>
      </c>
      <c r="G14" s="17">
        <v>66</v>
      </c>
      <c r="H14" s="17">
        <v>169</v>
      </c>
      <c r="I14" s="17" t="s">
        <v>59</v>
      </c>
      <c r="J14" s="17">
        <v>473</v>
      </c>
      <c r="K14" s="18">
        <f t="shared" si="2"/>
        <v>0.67289073305670821</v>
      </c>
      <c r="L14" s="19">
        <f t="shared" si="3"/>
        <v>0.78976486860304285</v>
      </c>
      <c r="M14" s="26"/>
      <c r="N14" s="21"/>
    </row>
    <row r="15" spans="1:15" ht="122.25" customHeight="1">
      <c r="A15" s="17" t="s">
        <v>21</v>
      </c>
      <c r="B15" s="17">
        <v>1506</v>
      </c>
      <c r="C15" s="17">
        <v>780</v>
      </c>
      <c r="D15" s="17">
        <v>540</v>
      </c>
      <c r="E15" s="17">
        <v>121</v>
      </c>
      <c r="F15" s="17">
        <v>12</v>
      </c>
      <c r="G15" s="17">
        <v>53</v>
      </c>
      <c r="H15" s="17">
        <v>128</v>
      </c>
      <c r="I15" s="26" t="s">
        <v>60</v>
      </c>
      <c r="J15" s="17">
        <v>540</v>
      </c>
      <c r="K15" s="18">
        <f t="shared" si="2"/>
        <v>0.63346613545816732</v>
      </c>
      <c r="L15" s="19">
        <f t="shared" si="3"/>
        <v>0.71845949535192566</v>
      </c>
      <c r="M15" s="24">
        <v>44797</v>
      </c>
      <c r="N15" s="21"/>
    </row>
    <row r="16" spans="1:15" ht="25.5">
      <c r="A16" s="17" t="s">
        <v>22</v>
      </c>
      <c r="B16" s="17">
        <v>82</v>
      </c>
      <c r="C16" s="17">
        <v>37</v>
      </c>
      <c r="D16" s="17">
        <v>41</v>
      </c>
      <c r="E16" s="17">
        <v>4</v>
      </c>
      <c r="F16" s="17">
        <v>0</v>
      </c>
      <c r="G16" s="17">
        <v>0</v>
      </c>
      <c r="H16" s="17">
        <v>18</v>
      </c>
      <c r="I16" s="17" t="s">
        <v>61</v>
      </c>
      <c r="J16" s="17">
        <v>31</v>
      </c>
      <c r="K16" s="18">
        <f t="shared" si="2"/>
        <v>0.5</v>
      </c>
      <c r="L16" s="19">
        <f t="shared" si="3"/>
        <v>0.71951219512195119</v>
      </c>
      <c r="M16" s="26" t="s">
        <v>62</v>
      </c>
      <c r="N16" s="21"/>
    </row>
    <row r="17" spans="1:14">
      <c r="A17" s="4" t="s">
        <v>23</v>
      </c>
      <c r="B17" s="4">
        <v>38</v>
      </c>
      <c r="C17" s="4">
        <v>27</v>
      </c>
      <c r="D17" s="4">
        <v>7</v>
      </c>
      <c r="E17" s="4">
        <v>4</v>
      </c>
      <c r="F17" s="4">
        <v>0</v>
      </c>
      <c r="G17" s="4">
        <v>0</v>
      </c>
      <c r="H17" s="4">
        <v>5</v>
      </c>
      <c r="I17" s="4" t="s">
        <v>63</v>
      </c>
      <c r="J17" s="4">
        <v>7</v>
      </c>
      <c r="K17" s="5">
        <f t="shared" si="2"/>
        <v>0.81578947368421051</v>
      </c>
      <c r="L17" s="22">
        <f t="shared" si="3"/>
        <v>0.94736842105263153</v>
      </c>
      <c r="M17" s="23" t="s">
        <v>64</v>
      </c>
      <c r="N17" s="21"/>
    </row>
    <row r="18" spans="1:14" ht="15" customHeight="1">
      <c r="A18" s="4" t="s">
        <v>24</v>
      </c>
      <c r="B18" s="4">
        <v>54</v>
      </c>
      <c r="C18" s="4">
        <v>27</v>
      </c>
      <c r="D18" s="4">
        <v>11</v>
      </c>
      <c r="E18" s="4">
        <v>13</v>
      </c>
      <c r="F18" s="4">
        <v>1</v>
      </c>
      <c r="G18" s="4">
        <v>0</v>
      </c>
      <c r="H18" s="4">
        <v>5</v>
      </c>
      <c r="I18" s="4" t="s">
        <v>65</v>
      </c>
      <c r="J18" s="4">
        <v>8</v>
      </c>
      <c r="K18" s="5">
        <f t="shared" si="2"/>
        <v>0.7407407407407407</v>
      </c>
      <c r="L18" s="22">
        <f t="shared" si="3"/>
        <v>0.83333333333333337</v>
      </c>
      <c r="M18" s="6">
        <v>44797</v>
      </c>
      <c r="N18" s="21"/>
    </row>
    <row r="19" spans="1:14" ht="25.5">
      <c r="A19" s="4" t="s">
        <v>25</v>
      </c>
      <c r="B19" s="4">
        <v>57</v>
      </c>
      <c r="C19" s="4">
        <v>41</v>
      </c>
      <c r="D19" s="4">
        <v>9</v>
      </c>
      <c r="E19" s="4">
        <v>7</v>
      </c>
      <c r="F19" s="4">
        <v>0</v>
      </c>
      <c r="G19" s="4">
        <v>0</v>
      </c>
      <c r="H19" s="4">
        <v>2</v>
      </c>
      <c r="I19" s="4" t="s">
        <v>66</v>
      </c>
      <c r="J19" s="4">
        <v>0</v>
      </c>
      <c r="K19" s="5">
        <f t="shared" si="2"/>
        <v>0.84210526315789469</v>
      </c>
      <c r="L19" s="22">
        <f t="shared" si="3"/>
        <v>0.8771929824561403</v>
      </c>
      <c r="M19" s="6">
        <v>44797</v>
      </c>
      <c r="N19" s="21"/>
    </row>
    <row r="20" spans="1:14">
      <c r="A20" s="4" t="s">
        <v>26</v>
      </c>
      <c r="B20" s="4">
        <v>5</v>
      </c>
      <c r="C20" s="4">
        <v>4</v>
      </c>
      <c r="D20" s="4">
        <v>1</v>
      </c>
      <c r="E20" s="4">
        <v>0</v>
      </c>
      <c r="F20" s="4">
        <v>0</v>
      </c>
      <c r="G20" s="4">
        <v>0</v>
      </c>
      <c r="H20" s="4">
        <v>1</v>
      </c>
      <c r="I20" s="4" t="s">
        <v>52</v>
      </c>
      <c r="J20" s="4">
        <v>0</v>
      </c>
      <c r="K20" s="5">
        <f t="shared" si="2"/>
        <v>0.8</v>
      </c>
      <c r="L20" s="22">
        <f t="shared" si="3"/>
        <v>1</v>
      </c>
      <c r="M20" s="23" t="s">
        <v>67</v>
      </c>
      <c r="N20" s="21"/>
    </row>
    <row r="21" spans="1:14">
      <c r="A21" s="17" t="s">
        <v>27</v>
      </c>
      <c r="B21" s="17">
        <v>74</v>
      </c>
      <c r="C21" s="17">
        <v>41</v>
      </c>
      <c r="D21" s="17">
        <v>29</v>
      </c>
      <c r="E21" s="17">
        <v>4</v>
      </c>
      <c r="F21" s="17">
        <v>0</v>
      </c>
      <c r="G21" s="17">
        <v>0</v>
      </c>
      <c r="H21" s="17">
        <v>7</v>
      </c>
      <c r="I21" s="17" t="s">
        <v>68</v>
      </c>
      <c r="J21" s="17">
        <v>9</v>
      </c>
      <c r="K21" s="18">
        <f t="shared" si="2"/>
        <v>0.60810810810810811</v>
      </c>
      <c r="L21" s="19">
        <f t="shared" si="3"/>
        <v>0.70270270270270274</v>
      </c>
      <c r="M21" s="24">
        <v>44797</v>
      </c>
      <c r="N21" s="21"/>
    </row>
    <row r="22" spans="1:14">
      <c r="A22" s="17" t="s">
        <v>28</v>
      </c>
      <c r="B22" s="17">
        <v>35</v>
      </c>
      <c r="C22" s="17">
        <v>12</v>
      </c>
      <c r="D22" s="17">
        <v>14</v>
      </c>
      <c r="E22" s="17">
        <v>9</v>
      </c>
      <c r="F22" s="17">
        <v>0</v>
      </c>
      <c r="G22" s="17">
        <v>0</v>
      </c>
      <c r="H22" s="17">
        <v>2</v>
      </c>
      <c r="I22" s="17" t="s">
        <v>69</v>
      </c>
      <c r="J22" s="17">
        <v>12</v>
      </c>
      <c r="K22" s="18">
        <f t="shared" si="2"/>
        <v>0.6</v>
      </c>
      <c r="L22" s="19">
        <f t="shared" si="3"/>
        <v>0.65714285714285714</v>
      </c>
      <c r="M22" s="24">
        <v>44797</v>
      </c>
      <c r="N22" s="21"/>
    </row>
    <row r="23" spans="1:14">
      <c r="A23" s="4" t="s">
        <v>29</v>
      </c>
      <c r="B23" s="4">
        <v>131</v>
      </c>
      <c r="C23" s="4">
        <v>63</v>
      </c>
      <c r="D23" s="4">
        <v>33</v>
      </c>
      <c r="E23" s="4">
        <v>23</v>
      </c>
      <c r="F23" s="4">
        <v>1</v>
      </c>
      <c r="G23" s="4">
        <v>11</v>
      </c>
      <c r="H23" s="4">
        <v>9</v>
      </c>
      <c r="I23" s="4" t="s">
        <v>70</v>
      </c>
      <c r="J23" s="4">
        <v>30</v>
      </c>
      <c r="K23" s="5">
        <f t="shared" si="2"/>
        <v>0.74045801526717558</v>
      </c>
      <c r="L23" s="22">
        <f t="shared" si="3"/>
        <v>0.80916030534351147</v>
      </c>
      <c r="M23" s="23"/>
      <c r="N23" s="21"/>
    </row>
    <row r="24" spans="1:14">
      <c r="A24" s="17" t="s">
        <v>30</v>
      </c>
      <c r="B24" s="17">
        <v>18</v>
      </c>
      <c r="C24" s="17">
        <v>9</v>
      </c>
      <c r="D24" s="17">
        <v>7</v>
      </c>
      <c r="E24" s="17">
        <v>2</v>
      </c>
      <c r="F24" s="17">
        <v>0</v>
      </c>
      <c r="G24" s="17">
        <v>0</v>
      </c>
      <c r="H24" s="17">
        <v>2</v>
      </c>
      <c r="I24" s="17" t="s">
        <v>53</v>
      </c>
      <c r="J24" s="17">
        <v>7</v>
      </c>
      <c r="K24" s="18">
        <f t="shared" si="2"/>
        <v>0.61111111111111116</v>
      </c>
      <c r="L24" s="19">
        <f t="shared" si="3"/>
        <v>0.72222222222222221</v>
      </c>
      <c r="M24" s="26"/>
      <c r="N24" s="21"/>
    </row>
    <row r="25" spans="1:14">
      <c r="A25" s="4" t="s">
        <v>31</v>
      </c>
      <c r="B25" s="4">
        <v>43</v>
      </c>
      <c r="C25" s="4">
        <v>32</v>
      </c>
      <c r="D25" s="4">
        <v>8</v>
      </c>
      <c r="E25" s="4">
        <v>3</v>
      </c>
      <c r="F25" s="4">
        <v>0</v>
      </c>
      <c r="G25" s="4">
        <v>0</v>
      </c>
      <c r="H25" s="4">
        <v>6</v>
      </c>
      <c r="I25" s="4" t="s">
        <v>71</v>
      </c>
      <c r="J25" s="4">
        <v>8</v>
      </c>
      <c r="K25" s="5">
        <f t="shared" si="2"/>
        <v>0.81395348837209303</v>
      </c>
      <c r="L25" s="22">
        <f t="shared" si="3"/>
        <v>0.95348837209302328</v>
      </c>
      <c r="M25" s="23"/>
      <c r="N25" s="21"/>
    </row>
    <row r="26" spans="1:14">
      <c r="A26" s="17" t="s">
        <v>32</v>
      </c>
      <c r="B26" s="17">
        <v>63</v>
      </c>
      <c r="C26" s="17">
        <v>26</v>
      </c>
      <c r="D26" s="17">
        <v>30</v>
      </c>
      <c r="E26" s="17">
        <v>5</v>
      </c>
      <c r="F26" s="17">
        <v>0</v>
      </c>
      <c r="G26" s="17">
        <v>2</v>
      </c>
      <c r="H26" s="17">
        <v>9</v>
      </c>
      <c r="I26" s="17" t="s">
        <v>72</v>
      </c>
      <c r="J26" s="17">
        <v>0</v>
      </c>
      <c r="K26" s="18">
        <f t="shared" si="2"/>
        <v>0.52380952380952384</v>
      </c>
      <c r="L26" s="19">
        <f t="shared" si="3"/>
        <v>0.66666666666666663</v>
      </c>
      <c r="M26" s="24">
        <v>44799</v>
      </c>
      <c r="N26" s="21"/>
    </row>
    <row r="27" spans="1:14">
      <c r="A27" s="17" t="s">
        <v>33</v>
      </c>
      <c r="B27" s="17">
        <v>20</v>
      </c>
      <c r="C27" s="17">
        <v>11</v>
      </c>
      <c r="D27" s="17">
        <v>5</v>
      </c>
      <c r="E27" s="17">
        <v>2</v>
      </c>
      <c r="F27" s="17">
        <v>2</v>
      </c>
      <c r="G27" s="17">
        <v>0</v>
      </c>
      <c r="H27" s="17">
        <v>3</v>
      </c>
      <c r="I27" s="17" t="s">
        <v>58</v>
      </c>
      <c r="J27" s="17">
        <v>0</v>
      </c>
      <c r="K27" s="18">
        <f t="shared" si="2"/>
        <v>0.65</v>
      </c>
      <c r="L27" s="19">
        <f t="shared" si="3"/>
        <v>0.8</v>
      </c>
      <c r="M27" s="24">
        <v>44797</v>
      </c>
      <c r="N27" s="21"/>
    </row>
    <row r="28" spans="1:14">
      <c r="A28" s="4" t="s">
        <v>34</v>
      </c>
      <c r="B28" s="4">
        <v>38</v>
      </c>
      <c r="C28" s="4">
        <v>28</v>
      </c>
      <c r="D28" s="4">
        <v>9</v>
      </c>
      <c r="E28" s="4">
        <v>1</v>
      </c>
      <c r="F28" s="4">
        <v>0</v>
      </c>
      <c r="G28" s="4">
        <v>0</v>
      </c>
      <c r="H28" s="4">
        <v>3</v>
      </c>
      <c r="I28" s="4" t="s">
        <v>58</v>
      </c>
      <c r="J28" s="4">
        <v>0</v>
      </c>
      <c r="K28" s="5">
        <f t="shared" si="2"/>
        <v>0.76315789473684215</v>
      </c>
      <c r="L28" s="22">
        <f t="shared" si="3"/>
        <v>0.84210526315789469</v>
      </c>
      <c r="M28" s="23" t="s">
        <v>73</v>
      </c>
      <c r="N28" s="21"/>
    </row>
    <row r="29" spans="1:14" ht="38.25">
      <c r="A29" s="4" t="s">
        <v>35</v>
      </c>
      <c r="B29" s="28">
        <v>29</v>
      </c>
      <c r="C29" s="28">
        <v>18</v>
      </c>
      <c r="D29" s="28">
        <v>7</v>
      </c>
      <c r="E29" s="28">
        <v>2</v>
      </c>
      <c r="F29" s="28">
        <v>2</v>
      </c>
      <c r="G29" s="28">
        <v>0</v>
      </c>
      <c r="H29" s="28">
        <v>7</v>
      </c>
      <c r="I29" s="28" t="s">
        <v>74</v>
      </c>
      <c r="J29" s="4">
        <v>0</v>
      </c>
      <c r="K29" s="5">
        <f t="shared" si="2"/>
        <v>0.68965517241379315</v>
      </c>
      <c r="L29" s="22">
        <f t="shared" si="3"/>
        <v>0.93103448275862066</v>
      </c>
      <c r="M29" s="6">
        <v>44802</v>
      </c>
      <c r="N29" s="21"/>
    </row>
    <row r="30" spans="1:14">
      <c r="A30" s="17" t="s">
        <v>36</v>
      </c>
      <c r="B30" s="17">
        <v>34</v>
      </c>
      <c r="C30" s="17">
        <v>10</v>
      </c>
      <c r="D30" s="17">
        <v>12</v>
      </c>
      <c r="E30" s="17">
        <v>7</v>
      </c>
      <c r="F30" s="17">
        <v>2</v>
      </c>
      <c r="G30" s="17">
        <v>3</v>
      </c>
      <c r="H30" s="17">
        <v>2</v>
      </c>
      <c r="I30" s="17" t="s">
        <v>69</v>
      </c>
      <c r="J30" s="17">
        <v>6</v>
      </c>
      <c r="K30" s="18">
        <f t="shared" si="2"/>
        <v>0.58823529411764708</v>
      </c>
      <c r="L30" s="19">
        <f t="shared" si="3"/>
        <v>0.6470588235294118</v>
      </c>
      <c r="M30" s="24">
        <v>44797</v>
      </c>
      <c r="N30" s="21"/>
    </row>
    <row r="31" spans="1:14">
      <c r="A31" s="4" t="s">
        <v>37</v>
      </c>
      <c r="B31" s="4">
        <v>51</v>
      </c>
      <c r="C31" s="4">
        <v>22</v>
      </c>
      <c r="D31" s="4">
        <v>11</v>
      </c>
      <c r="E31" s="4">
        <v>10</v>
      </c>
      <c r="F31" s="4">
        <v>3</v>
      </c>
      <c r="G31" s="4">
        <v>5</v>
      </c>
      <c r="H31" s="4">
        <v>2</v>
      </c>
      <c r="I31" s="4" t="s">
        <v>53</v>
      </c>
      <c r="J31" s="4">
        <v>7</v>
      </c>
      <c r="K31" s="5">
        <f t="shared" si="2"/>
        <v>0.72549019607843135</v>
      </c>
      <c r="L31" s="22">
        <f t="shared" si="3"/>
        <v>0.76470588235294112</v>
      </c>
      <c r="M31" s="6">
        <v>44797</v>
      </c>
      <c r="N31" s="21"/>
    </row>
    <row r="32" spans="1:14" ht="25.5">
      <c r="A32" s="4" t="s">
        <v>38</v>
      </c>
      <c r="B32" s="4">
        <v>91</v>
      </c>
      <c r="C32" s="4">
        <v>60</v>
      </c>
      <c r="D32" s="4">
        <v>24</v>
      </c>
      <c r="E32" s="4">
        <v>5</v>
      </c>
      <c r="F32" s="4">
        <v>1</v>
      </c>
      <c r="G32" s="4">
        <v>1</v>
      </c>
      <c r="H32" s="4">
        <v>13</v>
      </c>
      <c r="I32" s="4" t="s">
        <v>75</v>
      </c>
      <c r="J32" s="4">
        <v>0</v>
      </c>
      <c r="K32" s="5">
        <f t="shared" si="2"/>
        <v>0.72527472527472525</v>
      </c>
      <c r="L32" s="22">
        <f t="shared" si="3"/>
        <v>0.86813186813186816</v>
      </c>
      <c r="M32" s="23" t="s">
        <v>76</v>
      </c>
      <c r="N32" s="21"/>
    </row>
    <row r="33" spans="1:14" ht="25.5">
      <c r="A33" s="29" t="s">
        <v>39</v>
      </c>
      <c r="B33" s="29">
        <v>77</v>
      </c>
      <c r="C33" s="29">
        <v>9</v>
      </c>
      <c r="D33" s="29">
        <v>64</v>
      </c>
      <c r="E33" s="29">
        <v>1</v>
      </c>
      <c r="F33" s="29">
        <v>1</v>
      </c>
      <c r="G33" s="29">
        <v>2</v>
      </c>
      <c r="H33" s="29">
        <v>18</v>
      </c>
      <c r="I33" s="30" t="s">
        <v>77</v>
      </c>
      <c r="J33" s="30">
        <v>64</v>
      </c>
      <c r="K33" s="31">
        <f t="shared" si="2"/>
        <v>0.15584415584415584</v>
      </c>
      <c r="L33" s="32">
        <f t="shared" si="3"/>
        <v>0.38961038961038963</v>
      </c>
      <c r="M33" s="30"/>
      <c r="N33" s="21"/>
    </row>
    <row r="34" spans="1:14">
      <c r="A34" s="9" t="s">
        <v>40</v>
      </c>
      <c r="B34" s="9">
        <f t="shared" ref="B34:H34" si="4">SUM(B5:B33)</f>
        <v>4424</v>
      </c>
      <c r="C34" s="9">
        <f t="shared" si="4"/>
        <v>2334</v>
      </c>
      <c r="D34" s="9">
        <f t="shared" si="4"/>
        <v>1471</v>
      </c>
      <c r="E34" s="9">
        <f t="shared" si="4"/>
        <v>400</v>
      </c>
      <c r="F34" s="9">
        <f t="shared" si="4"/>
        <v>51</v>
      </c>
      <c r="G34" s="9">
        <f t="shared" si="4"/>
        <v>166</v>
      </c>
      <c r="H34" s="71">
        <f t="shared" si="4"/>
        <v>454</v>
      </c>
      <c r="I34" s="71"/>
      <c r="J34" s="10">
        <f>SUM(J5:J33)</f>
        <v>1240</v>
      </c>
      <c r="K34" s="7">
        <f t="shared" si="2"/>
        <v>0.65551537070524413</v>
      </c>
      <c r="L34" s="33">
        <f t="shared" si="3"/>
        <v>0.75813743218806506</v>
      </c>
      <c r="M34" s="10"/>
      <c r="N34" s="21"/>
    </row>
    <row r="35" spans="1:1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34"/>
      <c r="N35" s="21"/>
    </row>
    <row r="36" spans="1:14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4"/>
      <c r="L36" s="34"/>
      <c r="M36" s="34"/>
      <c r="N36" s="21"/>
    </row>
    <row r="37" spans="1:14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4"/>
      <c r="N37" s="21"/>
    </row>
    <row r="38" spans="1:1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4"/>
      <c r="N38" s="21"/>
    </row>
    <row r="39" spans="1:14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4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4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4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4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</sheetData>
  <mergeCells count="14">
    <mergeCell ref="H34:I34"/>
    <mergeCell ref="A1:M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  <mergeCell ref="M2:M3"/>
  </mergeCells>
  <pageMargins left="0.70078740157480324" right="0.70078740157480324" top="0.75196850393700776" bottom="0.75196850393700776" header="0.3" footer="0.3"/>
  <pageSetup paperSize="9" scale="70" firstPageNumber="214748364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A45"/>
  <sheetViews>
    <sheetView topLeftCell="J1" workbookViewId="0">
      <pane ySplit="3" topLeftCell="A4" activePane="bottomLeft" state="frozen"/>
      <selection pane="bottomLeft" activeCell="J1" sqref="J1"/>
    </sheetView>
  </sheetViews>
  <sheetFormatPr defaultRowHeight="15"/>
  <cols>
    <col min="1" max="1" width="16.5703125" customWidth="1"/>
    <col min="2" max="2" width="11.42578125" customWidth="1"/>
    <col min="3" max="3" width="5.5703125" customWidth="1"/>
    <col min="4" max="4" width="5.85546875" customWidth="1"/>
    <col min="5" max="5" width="7.7109375" customWidth="1"/>
    <col min="6" max="6" width="9.42578125" customWidth="1"/>
    <col min="7" max="7" width="7" customWidth="1"/>
    <col min="8" max="8" width="6" customWidth="1"/>
    <col min="9" max="9" width="6.140625" customWidth="1"/>
    <col min="10" max="10" width="9.42578125" customWidth="1"/>
    <col min="11" max="11" width="6.5703125" customWidth="1"/>
    <col min="12" max="12" width="9.42578125" customWidth="1"/>
    <col min="13" max="13" width="7.28515625" customWidth="1"/>
    <col min="14" max="14" width="7.85546875" customWidth="1"/>
    <col min="15" max="15" width="44.42578125" customWidth="1"/>
    <col min="16" max="16" width="13" customWidth="1"/>
    <col min="17" max="17" width="11.28515625" customWidth="1"/>
    <col min="18" max="18" width="12.5703125" customWidth="1"/>
    <col min="19" max="19" width="17.140625" customWidth="1"/>
    <col min="21" max="21" width="7.5703125" customWidth="1"/>
    <col min="24" max="24" width="10" customWidth="1"/>
  </cols>
  <sheetData>
    <row r="1" spans="1:27" ht="49.5" customHeight="1">
      <c r="A1" s="80" t="s">
        <v>78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  <c r="U1" s="83" t="s">
        <v>79</v>
      </c>
      <c r="V1" s="83"/>
      <c r="W1" s="83"/>
      <c r="X1" s="83"/>
      <c r="Y1" s="83"/>
      <c r="Z1" s="83"/>
      <c r="AA1" s="83"/>
    </row>
    <row r="2" spans="1:27" ht="33.75" customHeight="1">
      <c r="A2" s="75" t="s">
        <v>0</v>
      </c>
      <c r="B2" s="75" t="s">
        <v>1</v>
      </c>
      <c r="C2" s="84" t="s">
        <v>42</v>
      </c>
      <c r="D2" s="85"/>
      <c r="E2" s="85"/>
      <c r="F2" s="85"/>
      <c r="G2" s="85"/>
      <c r="H2" s="85"/>
      <c r="I2" s="86"/>
      <c r="J2" s="75" t="s">
        <v>43</v>
      </c>
      <c r="K2" s="75" t="s">
        <v>3</v>
      </c>
      <c r="L2" s="75" t="s">
        <v>44</v>
      </c>
      <c r="M2" s="75" t="s">
        <v>4</v>
      </c>
      <c r="N2" s="76" t="s">
        <v>80</v>
      </c>
      <c r="O2" s="76"/>
      <c r="P2" s="77" t="s">
        <v>46</v>
      </c>
      <c r="Q2" s="76" t="s">
        <v>47</v>
      </c>
      <c r="R2" s="78" t="s">
        <v>48</v>
      </c>
      <c r="S2" s="79" t="s">
        <v>5</v>
      </c>
      <c r="U2" s="87" t="s">
        <v>81</v>
      </c>
      <c r="V2" s="88"/>
      <c r="W2" s="88"/>
      <c r="X2" s="88"/>
      <c r="Y2" s="88"/>
      <c r="Z2" s="88"/>
      <c r="AA2" s="88"/>
    </row>
    <row r="3" spans="1:27" ht="27.75" customHeight="1">
      <c r="A3" s="75"/>
      <c r="B3" s="75"/>
      <c r="C3" s="13" t="s">
        <v>82</v>
      </c>
      <c r="D3" s="13" t="s">
        <v>83</v>
      </c>
      <c r="E3" s="13" t="s">
        <v>84</v>
      </c>
      <c r="F3" s="13" t="s">
        <v>85</v>
      </c>
      <c r="G3" s="13" t="s">
        <v>86</v>
      </c>
      <c r="H3" s="13" t="s">
        <v>87</v>
      </c>
      <c r="I3" s="13" t="s">
        <v>88</v>
      </c>
      <c r="J3" s="75"/>
      <c r="K3" s="75"/>
      <c r="L3" s="75"/>
      <c r="M3" s="75"/>
      <c r="N3" s="14" t="s">
        <v>10</v>
      </c>
      <c r="O3" s="14" t="s">
        <v>49</v>
      </c>
      <c r="P3" s="77"/>
      <c r="Q3" s="76"/>
      <c r="R3" s="78"/>
      <c r="S3" s="79"/>
      <c r="U3" s="37" t="s">
        <v>82</v>
      </c>
      <c r="V3" s="37" t="s">
        <v>83</v>
      </c>
      <c r="W3" s="37" t="s">
        <v>84</v>
      </c>
      <c r="X3" s="37" t="s">
        <v>85</v>
      </c>
      <c r="Y3" s="37" t="s">
        <v>86</v>
      </c>
      <c r="Z3" s="37" t="s">
        <v>87</v>
      </c>
      <c r="AA3" s="38" t="s">
        <v>88</v>
      </c>
    </row>
    <row r="4" spans="1:27">
      <c r="A4" s="17" t="s">
        <v>11</v>
      </c>
      <c r="B4" s="17">
        <v>50</v>
      </c>
      <c r="C4" s="17">
        <v>10</v>
      </c>
      <c r="D4" s="17">
        <v>4</v>
      </c>
      <c r="E4" s="17">
        <v>2</v>
      </c>
      <c r="F4" s="17">
        <v>0</v>
      </c>
      <c r="G4" s="17">
        <v>1</v>
      </c>
      <c r="H4" s="17">
        <v>0</v>
      </c>
      <c r="I4" s="17">
        <v>0</v>
      </c>
      <c r="J4" s="17">
        <v>19</v>
      </c>
      <c r="K4" s="17">
        <v>5</v>
      </c>
      <c r="L4" s="17">
        <v>3</v>
      </c>
      <c r="M4" s="17">
        <v>6</v>
      </c>
      <c r="N4" s="17">
        <v>5</v>
      </c>
      <c r="O4" s="17" t="s">
        <v>89</v>
      </c>
      <c r="P4" s="17">
        <v>0</v>
      </c>
      <c r="Q4" s="18">
        <f t="shared" ref="Q4:Q9" si="0">(C4+D4+E4+F4+G4+H4+I4+K4+M4)/B4</f>
        <v>0.56000000000000005</v>
      </c>
      <c r="R4" s="19">
        <f t="shared" ref="R4:R9" si="1">(C4+D4+E4+F4+G4+H4+I4+K4+M4+N4)/B4</f>
        <v>0.66</v>
      </c>
      <c r="S4" s="20" t="s">
        <v>90</v>
      </c>
      <c r="T4" s="21"/>
      <c r="U4" s="39">
        <v>9</v>
      </c>
      <c r="V4" s="39">
        <v>5</v>
      </c>
      <c r="W4" s="39"/>
      <c r="X4" s="39" t="s">
        <v>91</v>
      </c>
      <c r="Y4" s="39" t="s">
        <v>91</v>
      </c>
      <c r="Z4" s="39" t="s">
        <v>91</v>
      </c>
      <c r="AA4" s="40">
        <v>1</v>
      </c>
    </row>
    <row r="5" spans="1:27">
      <c r="A5" s="4" t="s">
        <v>12</v>
      </c>
      <c r="B5" s="4">
        <v>22</v>
      </c>
      <c r="C5" s="4">
        <v>6</v>
      </c>
      <c r="D5" s="4">
        <v>0</v>
      </c>
      <c r="E5" s="4">
        <v>4</v>
      </c>
      <c r="F5" s="4">
        <v>0</v>
      </c>
      <c r="G5" s="4">
        <v>2</v>
      </c>
      <c r="H5" s="4">
        <v>0</v>
      </c>
      <c r="I5" s="4">
        <v>0</v>
      </c>
      <c r="J5" s="4">
        <v>4</v>
      </c>
      <c r="K5" s="4">
        <v>6</v>
      </c>
      <c r="L5" s="4">
        <v>0</v>
      </c>
      <c r="M5" s="4">
        <v>0</v>
      </c>
      <c r="N5" s="4">
        <v>1</v>
      </c>
      <c r="O5" s="4" t="s">
        <v>52</v>
      </c>
      <c r="P5" s="4">
        <v>0</v>
      </c>
      <c r="Q5" s="5">
        <f t="shared" si="0"/>
        <v>0.81818181818181823</v>
      </c>
      <c r="R5" s="22">
        <f t="shared" si="1"/>
        <v>0.86363636363636365</v>
      </c>
      <c r="S5" s="6" t="s">
        <v>92</v>
      </c>
      <c r="T5" s="21"/>
      <c r="U5" s="39">
        <v>5</v>
      </c>
      <c r="V5" s="39" t="s">
        <v>91</v>
      </c>
      <c r="W5" s="39">
        <v>1</v>
      </c>
      <c r="X5" s="39" t="s">
        <v>91</v>
      </c>
      <c r="Y5" s="39" t="s">
        <v>91</v>
      </c>
      <c r="Z5" s="39" t="s">
        <v>91</v>
      </c>
      <c r="AA5" s="41"/>
    </row>
    <row r="6" spans="1:27" ht="15" customHeight="1">
      <c r="A6" s="4" t="s">
        <v>13</v>
      </c>
      <c r="B6" s="4">
        <v>39</v>
      </c>
      <c r="C6" s="4">
        <v>2</v>
      </c>
      <c r="D6" s="4">
        <v>14</v>
      </c>
      <c r="E6" s="4">
        <v>1</v>
      </c>
      <c r="F6" s="4">
        <v>0</v>
      </c>
      <c r="G6" s="4">
        <v>1</v>
      </c>
      <c r="H6" s="4">
        <v>0</v>
      </c>
      <c r="I6" s="4">
        <v>3</v>
      </c>
      <c r="J6" s="4">
        <v>8</v>
      </c>
      <c r="K6" s="4">
        <v>7</v>
      </c>
      <c r="L6" s="4">
        <v>2</v>
      </c>
      <c r="M6" s="4">
        <v>1</v>
      </c>
      <c r="N6" s="4">
        <v>2</v>
      </c>
      <c r="O6" s="4" t="s">
        <v>93</v>
      </c>
      <c r="P6" s="4">
        <v>0</v>
      </c>
      <c r="Q6" s="5">
        <f t="shared" si="0"/>
        <v>0.74358974358974361</v>
      </c>
      <c r="R6" s="22">
        <f t="shared" si="1"/>
        <v>0.79487179487179482</v>
      </c>
      <c r="S6" s="23" t="s">
        <v>94</v>
      </c>
      <c r="T6" s="21"/>
      <c r="U6" s="39">
        <v>3</v>
      </c>
      <c r="V6" s="39">
        <v>14</v>
      </c>
      <c r="W6" s="39">
        <v>4</v>
      </c>
      <c r="X6" s="39" t="s">
        <v>91</v>
      </c>
      <c r="Y6" s="39" t="s">
        <v>91</v>
      </c>
      <c r="Z6" s="39" t="s">
        <v>91</v>
      </c>
      <c r="AA6" s="41">
        <v>2</v>
      </c>
    </row>
    <row r="7" spans="1:27">
      <c r="A7" s="17" t="s">
        <v>14</v>
      </c>
      <c r="B7" s="17">
        <v>17</v>
      </c>
      <c r="C7" s="17">
        <v>4</v>
      </c>
      <c r="D7" s="17">
        <v>3</v>
      </c>
      <c r="E7" s="17">
        <v>1</v>
      </c>
      <c r="F7" s="17">
        <v>0</v>
      </c>
      <c r="G7" s="17">
        <v>0</v>
      </c>
      <c r="H7" s="17">
        <v>0</v>
      </c>
      <c r="I7" s="17">
        <v>0</v>
      </c>
      <c r="J7" s="17">
        <v>5</v>
      </c>
      <c r="K7" s="17">
        <v>2</v>
      </c>
      <c r="L7" s="17">
        <v>2</v>
      </c>
      <c r="M7" s="17">
        <v>0</v>
      </c>
      <c r="N7" s="17">
        <v>1</v>
      </c>
      <c r="O7" s="17" t="s">
        <v>52</v>
      </c>
      <c r="P7" s="17">
        <v>0</v>
      </c>
      <c r="Q7" s="18">
        <f t="shared" si="0"/>
        <v>0.58823529411764708</v>
      </c>
      <c r="R7" s="19">
        <f t="shared" si="1"/>
        <v>0.6470588235294118</v>
      </c>
      <c r="S7" s="24">
        <v>44813.385416666664</v>
      </c>
      <c r="T7" s="21"/>
      <c r="U7" s="39">
        <v>4</v>
      </c>
      <c r="V7" s="39">
        <v>3</v>
      </c>
      <c r="W7" s="39"/>
      <c r="X7" s="39" t="s">
        <v>91</v>
      </c>
      <c r="Y7" s="39" t="s">
        <v>91</v>
      </c>
      <c r="Z7" s="39" t="s">
        <v>91</v>
      </c>
      <c r="AA7" s="41"/>
    </row>
    <row r="8" spans="1:27" ht="25.5">
      <c r="A8" s="17" t="s">
        <v>15</v>
      </c>
      <c r="B8" s="17">
        <v>184</v>
      </c>
      <c r="C8" s="17">
        <v>37</v>
      </c>
      <c r="D8" s="17">
        <v>22</v>
      </c>
      <c r="E8" s="17">
        <v>3</v>
      </c>
      <c r="F8" s="17">
        <v>1</v>
      </c>
      <c r="G8" s="17">
        <v>5</v>
      </c>
      <c r="H8" s="17">
        <v>0</v>
      </c>
      <c r="I8" s="17">
        <v>1</v>
      </c>
      <c r="J8" s="17">
        <v>98</v>
      </c>
      <c r="K8" s="17">
        <v>6</v>
      </c>
      <c r="L8" s="17">
        <v>2</v>
      </c>
      <c r="M8" s="17">
        <v>9</v>
      </c>
      <c r="N8" s="17">
        <v>15</v>
      </c>
      <c r="O8" s="42" t="s">
        <v>95</v>
      </c>
      <c r="P8" s="17">
        <v>12</v>
      </c>
      <c r="Q8" s="18">
        <f t="shared" si="0"/>
        <v>0.45652173913043476</v>
      </c>
      <c r="R8" s="19">
        <f t="shared" si="1"/>
        <v>0.53804347826086951</v>
      </c>
      <c r="S8" s="24">
        <v>44817</v>
      </c>
      <c r="T8" s="21"/>
      <c r="U8" s="39">
        <v>23</v>
      </c>
      <c r="V8" s="39">
        <v>16</v>
      </c>
      <c r="W8" s="39">
        <v>2</v>
      </c>
      <c r="X8" s="39" t="s">
        <v>91</v>
      </c>
      <c r="Y8" s="39" t="s">
        <v>91</v>
      </c>
      <c r="Z8" s="39">
        <v>1</v>
      </c>
      <c r="AA8" s="41"/>
    </row>
    <row r="9" spans="1:27">
      <c r="A9" s="26" t="s">
        <v>16</v>
      </c>
      <c r="B9" s="26">
        <v>33</v>
      </c>
      <c r="C9" s="26">
        <v>6</v>
      </c>
      <c r="D9" s="26">
        <v>4</v>
      </c>
      <c r="E9" s="26">
        <v>0</v>
      </c>
      <c r="F9" s="26">
        <v>1</v>
      </c>
      <c r="G9" s="26">
        <v>1</v>
      </c>
      <c r="H9" s="26">
        <v>0</v>
      </c>
      <c r="I9" s="26">
        <v>0</v>
      </c>
      <c r="J9" s="26">
        <v>14</v>
      </c>
      <c r="K9" s="26">
        <v>3</v>
      </c>
      <c r="L9" s="26">
        <v>2</v>
      </c>
      <c r="M9" s="26">
        <v>2</v>
      </c>
      <c r="N9" s="26">
        <v>4</v>
      </c>
      <c r="O9" s="26" t="s">
        <v>56</v>
      </c>
      <c r="P9" s="26">
        <v>0</v>
      </c>
      <c r="Q9" s="18">
        <f t="shared" si="0"/>
        <v>0.51515151515151514</v>
      </c>
      <c r="R9" s="19">
        <f t="shared" si="1"/>
        <v>0.63636363636363635</v>
      </c>
      <c r="S9" s="24">
        <v>44816</v>
      </c>
      <c r="T9" s="21"/>
      <c r="U9" s="39">
        <v>7</v>
      </c>
      <c r="V9" s="39">
        <v>4</v>
      </c>
      <c r="W9" s="39">
        <v>2</v>
      </c>
      <c r="X9" s="39">
        <v>1</v>
      </c>
      <c r="Y9" s="39">
        <v>1</v>
      </c>
      <c r="Z9" s="39" t="s">
        <v>91</v>
      </c>
      <c r="AA9" s="41"/>
    </row>
    <row r="10" spans="1:27">
      <c r="A10" s="17" t="s">
        <v>17</v>
      </c>
      <c r="B10" s="17">
        <v>26</v>
      </c>
      <c r="C10" s="17">
        <v>7</v>
      </c>
      <c r="D10" s="17">
        <v>2</v>
      </c>
      <c r="E10" s="17">
        <v>2</v>
      </c>
      <c r="F10" s="17">
        <v>0</v>
      </c>
      <c r="G10" s="17">
        <v>0</v>
      </c>
      <c r="H10" s="17">
        <v>0</v>
      </c>
      <c r="I10" s="17">
        <v>0</v>
      </c>
      <c r="J10" s="17">
        <v>9</v>
      </c>
      <c r="K10" s="17">
        <v>4</v>
      </c>
      <c r="L10" s="17">
        <v>2</v>
      </c>
      <c r="M10" s="17">
        <v>0</v>
      </c>
      <c r="N10" s="17">
        <v>4</v>
      </c>
      <c r="O10" s="17" t="s">
        <v>56</v>
      </c>
      <c r="P10" s="17">
        <v>4</v>
      </c>
      <c r="Q10" s="18">
        <f t="shared" ref="Q10:Q33" si="2">(C10+D10+E10+F10+G10+H10+I10+K10+M10)/B10</f>
        <v>0.57692307692307687</v>
      </c>
      <c r="R10" s="19">
        <f t="shared" ref="R10:R33" si="3">(C10+D10+E10+F10+G10+H10+I10+K10+M10+N10)/B10</f>
        <v>0.73076923076923073</v>
      </c>
      <c r="S10" s="43">
        <v>44816</v>
      </c>
      <c r="T10" s="21"/>
      <c r="U10" s="39">
        <v>6</v>
      </c>
      <c r="V10" s="39">
        <v>2</v>
      </c>
      <c r="W10" s="39">
        <v>1</v>
      </c>
      <c r="X10" s="39" t="s">
        <v>91</v>
      </c>
      <c r="Y10" s="39" t="s">
        <v>91</v>
      </c>
      <c r="Z10" s="39" t="s">
        <v>91</v>
      </c>
      <c r="AA10" s="41"/>
    </row>
    <row r="11" spans="1:27">
      <c r="A11" s="17" t="s">
        <v>18</v>
      </c>
      <c r="B11" s="17">
        <v>96</v>
      </c>
      <c r="C11" s="17">
        <v>17</v>
      </c>
      <c r="D11" s="17">
        <v>9</v>
      </c>
      <c r="E11" s="17">
        <v>6</v>
      </c>
      <c r="F11" s="17">
        <v>0</v>
      </c>
      <c r="G11" s="17">
        <v>3</v>
      </c>
      <c r="H11" s="17">
        <v>0</v>
      </c>
      <c r="I11" s="17">
        <v>0</v>
      </c>
      <c r="J11" s="17">
        <v>28</v>
      </c>
      <c r="K11" s="17">
        <v>26</v>
      </c>
      <c r="L11" s="17">
        <v>4</v>
      </c>
      <c r="M11" s="17">
        <v>3</v>
      </c>
      <c r="N11" s="17">
        <v>8</v>
      </c>
      <c r="O11" s="17" t="s">
        <v>96</v>
      </c>
      <c r="P11" s="17">
        <v>0</v>
      </c>
      <c r="Q11" s="18">
        <f t="shared" si="2"/>
        <v>0.66666666666666663</v>
      </c>
      <c r="R11" s="19">
        <f t="shared" si="3"/>
        <v>0.75</v>
      </c>
      <c r="S11" s="24" t="s">
        <v>92</v>
      </c>
      <c r="T11" s="21"/>
      <c r="U11" s="39">
        <v>27</v>
      </c>
      <c r="V11" s="39">
        <v>9</v>
      </c>
      <c r="W11" s="39">
        <v>27</v>
      </c>
      <c r="X11" s="39" t="s">
        <v>91</v>
      </c>
      <c r="Y11" s="39" t="s">
        <v>91</v>
      </c>
      <c r="Z11" s="39" t="s">
        <v>91</v>
      </c>
      <c r="AA11" s="41"/>
    </row>
    <row r="12" spans="1:27">
      <c r="A12" s="17" t="s">
        <v>19</v>
      </c>
      <c r="B12" s="17">
        <v>65</v>
      </c>
      <c r="C12" s="17">
        <v>11</v>
      </c>
      <c r="D12" s="17">
        <v>3</v>
      </c>
      <c r="E12" s="17">
        <v>2</v>
      </c>
      <c r="F12" s="17">
        <v>1</v>
      </c>
      <c r="G12" s="17">
        <v>4</v>
      </c>
      <c r="H12" s="17">
        <v>0</v>
      </c>
      <c r="I12" s="17">
        <v>0</v>
      </c>
      <c r="J12" s="17">
        <v>17</v>
      </c>
      <c r="K12" s="17">
        <v>15</v>
      </c>
      <c r="L12" s="17">
        <v>11</v>
      </c>
      <c r="M12" s="17">
        <v>1</v>
      </c>
      <c r="N12" s="17">
        <v>4</v>
      </c>
      <c r="O12" s="17" t="s">
        <v>97</v>
      </c>
      <c r="P12" s="17">
        <v>10</v>
      </c>
      <c r="Q12" s="18">
        <f t="shared" si="2"/>
        <v>0.56923076923076921</v>
      </c>
      <c r="R12" s="19">
        <f t="shared" si="3"/>
        <v>0.63076923076923075</v>
      </c>
      <c r="S12" s="24">
        <v>44813</v>
      </c>
      <c r="T12" s="21"/>
      <c r="U12" s="39">
        <v>13</v>
      </c>
      <c r="V12" s="39">
        <v>5</v>
      </c>
      <c r="W12" s="39">
        <v>12</v>
      </c>
      <c r="X12" s="39">
        <v>11</v>
      </c>
      <c r="Y12" s="39">
        <v>11</v>
      </c>
      <c r="Z12" s="39">
        <v>1</v>
      </c>
      <c r="AA12" s="41"/>
    </row>
    <row r="13" spans="1:27" ht="196.5" customHeight="1">
      <c r="A13" s="2" t="s">
        <v>20</v>
      </c>
      <c r="B13" s="2">
        <v>1446</v>
      </c>
      <c r="C13" s="2">
        <v>318</v>
      </c>
      <c r="D13" s="2">
        <v>32</v>
      </c>
      <c r="E13" s="2">
        <v>36</v>
      </c>
      <c r="F13" s="2">
        <v>33</v>
      </c>
      <c r="G13" s="2">
        <v>87</v>
      </c>
      <c r="H13" s="2">
        <v>8</v>
      </c>
      <c r="I13" s="2">
        <v>23</v>
      </c>
      <c r="J13" s="2">
        <v>630</v>
      </c>
      <c r="K13" s="2">
        <v>135</v>
      </c>
      <c r="L13" s="2">
        <v>21</v>
      </c>
      <c r="M13" s="2">
        <v>123</v>
      </c>
      <c r="N13" s="2">
        <v>169</v>
      </c>
      <c r="O13" s="2" t="s">
        <v>59</v>
      </c>
      <c r="P13" s="2">
        <v>473</v>
      </c>
      <c r="Q13" s="7">
        <f t="shared" si="2"/>
        <v>0.549792531120332</v>
      </c>
      <c r="R13" s="33">
        <f t="shared" si="3"/>
        <v>0.66666666666666663</v>
      </c>
      <c r="S13" s="8">
        <v>44827</v>
      </c>
      <c r="T13" s="21"/>
      <c r="U13" s="39">
        <v>315</v>
      </c>
      <c r="V13" s="39">
        <v>35</v>
      </c>
      <c r="W13" s="39">
        <v>2</v>
      </c>
      <c r="X13" s="39">
        <v>17</v>
      </c>
      <c r="Y13" s="39">
        <v>17</v>
      </c>
      <c r="Z13" s="39">
        <v>9</v>
      </c>
      <c r="AA13" s="41">
        <v>20</v>
      </c>
    </row>
    <row r="14" spans="1:27" ht="159" customHeight="1">
      <c r="A14" s="17" t="s">
        <v>21</v>
      </c>
      <c r="B14" s="17">
        <v>1506</v>
      </c>
      <c r="C14" s="17">
        <v>25</v>
      </c>
      <c r="D14" s="17">
        <v>513</v>
      </c>
      <c r="E14" s="17">
        <v>16</v>
      </c>
      <c r="F14" s="17">
        <v>2</v>
      </c>
      <c r="G14" s="17">
        <v>13</v>
      </c>
      <c r="H14" s="17">
        <v>34</v>
      </c>
      <c r="I14" s="17">
        <v>3</v>
      </c>
      <c r="J14" s="17">
        <v>529</v>
      </c>
      <c r="K14" s="17">
        <v>206</v>
      </c>
      <c r="L14" s="17">
        <v>26</v>
      </c>
      <c r="M14" s="17">
        <v>139</v>
      </c>
      <c r="N14" s="17">
        <v>132</v>
      </c>
      <c r="O14" s="26" t="s">
        <v>98</v>
      </c>
      <c r="P14" s="17">
        <v>549</v>
      </c>
      <c r="Q14" s="18">
        <f t="shared" si="2"/>
        <v>0.63147410358565736</v>
      </c>
      <c r="R14" s="19">
        <f t="shared" si="3"/>
        <v>0.71912350597609564</v>
      </c>
      <c r="S14" s="24">
        <v>44817</v>
      </c>
      <c r="T14" s="21"/>
      <c r="U14" s="39">
        <v>25</v>
      </c>
      <c r="V14" s="39">
        <v>499</v>
      </c>
      <c r="W14" s="39">
        <v>3</v>
      </c>
      <c r="X14" s="39">
        <v>1</v>
      </c>
      <c r="Y14" s="39">
        <v>1</v>
      </c>
      <c r="Z14" s="39">
        <v>34</v>
      </c>
      <c r="AA14" s="41">
        <v>3</v>
      </c>
    </row>
    <row r="15" spans="1:27" ht="25.5">
      <c r="A15" s="17" t="s">
        <v>22</v>
      </c>
      <c r="B15" s="17">
        <v>82</v>
      </c>
      <c r="C15" s="17">
        <v>19</v>
      </c>
      <c r="D15" s="44">
        <v>4</v>
      </c>
      <c r="E15" s="17">
        <v>4</v>
      </c>
      <c r="F15" s="17">
        <v>1</v>
      </c>
      <c r="G15" s="17">
        <v>6</v>
      </c>
      <c r="H15" s="17">
        <v>0</v>
      </c>
      <c r="I15" s="17">
        <v>2</v>
      </c>
      <c r="J15" s="17">
        <v>42</v>
      </c>
      <c r="K15" s="17">
        <v>4</v>
      </c>
      <c r="L15" s="17">
        <v>0</v>
      </c>
      <c r="M15" s="17">
        <v>0</v>
      </c>
      <c r="N15" s="17">
        <v>20</v>
      </c>
      <c r="O15" s="17" t="s">
        <v>99</v>
      </c>
      <c r="P15" s="17">
        <v>31</v>
      </c>
      <c r="Q15" s="18">
        <f t="shared" si="2"/>
        <v>0.48780487804878048</v>
      </c>
      <c r="R15" s="19">
        <f t="shared" si="3"/>
        <v>0.73170731707317072</v>
      </c>
      <c r="S15" s="24">
        <v>44812</v>
      </c>
      <c r="T15" s="21"/>
      <c r="U15" s="39">
        <v>19</v>
      </c>
      <c r="V15" s="39">
        <v>4</v>
      </c>
      <c r="W15" s="39">
        <v>3</v>
      </c>
      <c r="X15" s="39" t="s">
        <v>91</v>
      </c>
      <c r="Y15" s="39" t="s">
        <v>91</v>
      </c>
      <c r="Z15" s="39" t="s">
        <v>91</v>
      </c>
      <c r="AA15" s="41">
        <v>2</v>
      </c>
    </row>
    <row r="16" spans="1:27">
      <c r="A16" s="4" t="s">
        <v>23</v>
      </c>
      <c r="B16" s="4">
        <v>38</v>
      </c>
      <c r="C16" s="4">
        <v>4</v>
      </c>
      <c r="D16" s="4">
        <v>8</v>
      </c>
      <c r="E16" s="4">
        <v>2</v>
      </c>
      <c r="F16" s="4">
        <v>0</v>
      </c>
      <c r="G16" s="4">
        <v>1</v>
      </c>
      <c r="H16" s="4">
        <v>0</v>
      </c>
      <c r="I16" s="4">
        <v>0</v>
      </c>
      <c r="J16" s="4">
        <v>9</v>
      </c>
      <c r="K16" s="4">
        <v>9</v>
      </c>
      <c r="L16" s="4">
        <v>1</v>
      </c>
      <c r="M16" s="4">
        <v>4</v>
      </c>
      <c r="N16" s="4">
        <v>4</v>
      </c>
      <c r="O16" s="4" t="s">
        <v>56</v>
      </c>
      <c r="P16" s="4"/>
      <c r="Q16" s="5">
        <f t="shared" si="2"/>
        <v>0.73684210526315785</v>
      </c>
      <c r="R16" s="22">
        <f t="shared" si="3"/>
        <v>0.84210526315789469</v>
      </c>
      <c r="S16" s="6">
        <v>44816</v>
      </c>
      <c r="T16" s="21"/>
      <c r="U16" s="39">
        <v>4</v>
      </c>
      <c r="V16" s="39">
        <v>7</v>
      </c>
      <c r="W16" s="39">
        <v>1</v>
      </c>
      <c r="X16" s="39" t="s">
        <v>91</v>
      </c>
      <c r="Y16" s="39" t="s">
        <v>91</v>
      </c>
      <c r="Z16" s="39">
        <v>1</v>
      </c>
      <c r="AA16" s="41"/>
    </row>
    <row r="17" spans="1:27" ht="15" customHeight="1">
      <c r="A17" s="4" t="s">
        <v>24</v>
      </c>
      <c r="B17" s="4">
        <v>54</v>
      </c>
      <c r="C17" s="4">
        <v>9</v>
      </c>
      <c r="D17" s="4">
        <v>7</v>
      </c>
      <c r="E17" s="4">
        <v>3</v>
      </c>
      <c r="F17" s="4">
        <v>4</v>
      </c>
      <c r="G17" s="4">
        <v>3</v>
      </c>
      <c r="H17" s="4">
        <v>0</v>
      </c>
      <c r="I17" s="4">
        <v>1</v>
      </c>
      <c r="J17" s="4">
        <v>11</v>
      </c>
      <c r="K17" s="4">
        <v>14</v>
      </c>
      <c r="L17" s="4">
        <v>1</v>
      </c>
      <c r="M17" s="4">
        <v>1</v>
      </c>
      <c r="N17" s="4">
        <v>5</v>
      </c>
      <c r="O17" s="4" t="s">
        <v>65</v>
      </c>
      <c r="P17" s="4">
        <v>8</v>
      </c>
      <c r="Q17" s="5">
        <f t="shared" si="2"/>
        <v>0.77777777777777779</v>
      </c>
      <c r="R17" s="22">
        <f t="shared" si="3"/>
        <v>0.87037037037037035</v>
      </c>
      <c r="S17" s="6">
        <v>44816</v>
      </c>
      <c r="T17" s="21"/>
      <c r="U17" s="39">
        <v>10</v>
      </c>
      <c r="V17" s="39">
        <v>7</v>
      </c>
      <c r="W17" s="39">
        <v>3</v>
      </c>
      <c r="X17" s="39">
        <v>3</v>
      </c>
      <c r="Y17" s="39">
        <v>3</v>
      </c>
      <c r="Z17" s="39" t="s">
        <v>91</v>
      </c>
      <c r="AA17" s="41">
        <v>1</v>
      </c>
    </row>
    <row r="18" spans="1:27" ht="25.5">
      <c r="A18" s="17" t="s">
        <v>25</v>
      </c>
      <c r="B18" s="17">
        <v>57</v>
      </c>
      <c r="C18" s="17">
        <v>7</v>
      </c>
      <c r="D18" s="17">
        <v>2</v>
      </c>
      <c r="E18" s="17">
        <v>3</v>
      </c>
      <c r="F18" s="17">
        <v>0</v>
      </c>
      <c r="G18" s="17">
        <v>1</v>
      </c>
      <c r="H18" s="17">
        <v>1</v>
      </c>
      <c r="I18" s="17">
        <v>0</v>
      </c>
      <c r="J18" s="17">
        <v>31</v>
      </c>
      <c r="K18" s="17">
        <v>8</v>
      </c>
      <c r="L18" s="17">
        <v>4</v>
      </c>
      <c r="M18" s="17">
        <v>0</v>
      </c>
      <c r="N18" s="17">
        <v>1</v>
      </c>
      <c r="O18" s="17" t="s">
        <v>100</v>
      </c>
      <c r="P18" s="17">
        <v>0</v>
      </c>
      <c r="Q18" s="18">
        <f t="shared" si="2"/>
        <v>0.38596491228070173</v>
      </c>
      <c r="R18" s="19">
        <f t="shared" si="3"/>
        <v>0.40350877192982454</v>
      </c>
      <c r="S18" s="24" t="s">
        <v>101</v>
      </c>
      <c r="T18" s="21"/>
      <c r="U18" s="39">
        <v>7</v>
      </c>
      <c r="V18" s="39">
        <v>2</v>
      </c>
      <c r="W18" s="39">
        <v>1</v>
      </c>
      <c r="X18" s="39" t="s">
        <v>91</v>
      </c>
      <c r="Y18" s="39" t="s">
        <v>91</v>
      </c>
      <c r="Z18" s="39">
        <v>1</v>
      </c>
      <c r="AA18" s="41"/>
    </row>
    <row r="19" spans="1:27">
      <c r="A19" s="4" t="s">
        <v>26</v>
      </c>
      <c r="B19" s="4">
        <v>5</v>
      </c>
      <c r="C19" s="4">
        <v>1</v>
      </c>
      <c r="D19" s="4">
        <v>1</v>
      </c>
      <c r="E19" s="4">
        <v>1</v>
      </c>
      <c r="F19" s="4">
        <v>0</v>
      </c>
      <c r="G19" s="4">
        <v>1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  <c r="M19" s="4">
        <v>0</v>
      </c>
      <c r="N19" s="4">
        <v>1</v>
      </c>
      <c r="O19" s="4" t="s">
        <v>52</v>
      </c>
      <c r="P19" s="4">
        <v>0</v>
      </c>
      <c r="Q19" s="5">
        <f t="shared" si="2"/>
        <v>0.8</v>
      </c>
      <c r="R19" s="22">
        <f t="shared" si="3"/>
        <v>1</v>
      </c>
      <c r="S19" s="23" t="s">
        <v>102</v>
      </c>
      <c r="T19" s="21"/>
      <c r="U19" s="39">
        <v>2</v>
      </c>
      <c r="V19" s="39">
        <v>1</v>
      </c>
      <c r="W19" s="39">
        <v>1</v>
      </c>
      <c r="X19" s="39" t="s">
        <v>91</v>
      </c>
      <c r="Y19" s="39" t="s">
        <v>91</v>
      </c>
      <c r="Z19" s="39" t="s">
        <v>91</v>
      </c>
      <c r="AA19" s="41"/>
    </row>
    <row r="20" spans="1:27">
      <c r="A20" s="17" t="s">
        <v>27</v>
      </c>
      <c r="B20" s="17">
        <v>74</v>
      </c>
      <c r="C20" s="17">
        <v>14</v>
      </c>
      <c r="D20" s="17">
        <v>16</v>
      </c>
      <c r="E20" s="17">
        <v>2</v>
      </c>
      <c r="F20" s="17">
        <v>1</v>
      </c>
      <c r="G20" s="17">
        <v>1</v>
      </c>
      <c r="H20" s="17">
        <v>0</v>
      </c>
      <c r="I20" s="17">
        <v>0</v>
      </c>
      <c r="J20" s="17">
        <v>34</v>
      </c>
      <c r="K20" s="17">
        <v>6</v>
      </c>
      <c r="L20" s="17">
        <v>0</v>
      </c>
      <c r="M20" s="17">
        <v>0</v>
      </c>
      <c r="N20" s="17">
        <v>5</v>
      </c>
      <c r="O20" s="17" t="s">
        <v>103</v>
      </c>
      <c r="P20" s="17">
        <v>9</v>
      </c>
      <c r="Q20" s="18">
        <f t="shared" si="2"/>
        <v>0.54054054054054057</v>
      </c>
      <c r="R20" s="19">
        <f t="shared" si="3"/>
        <v>0.60810810810810811</v>
      </c>
      <c r="S20" s="24" t="s">
        <v>104</v>
      </c>
      <c r="T20" s="21"/>
      <c r="U20" s="39">
        <v>9</v>
      </c>
      <c r="V20" s="39">
        <v>15</v>
      </c>
      <c r="W20" s="39">
        <v>2</v>
      </c>
      <c r="X20" s="39" t="s">
        <v>91</v>
      </c>
      <c r="Y20" s="39" t="s">
        <v>91</v>
      </c>
      <c r="Z20" s="39" t="s">
        <v>91</v>
      </c>
      <c r="AA20" s="41"/>
    </row>
    <row r="21" spans="1:27">
      <c r="A21" s="17" t="s">
        <v>28</v>
      </c>
      <c r="B21" s="17">
        <v>35</v>
      </c>
      <c r="C21" s="17">
        <v>8</v>
      </c>
      <c r="D21" s="17">
        <v>2</v>
      </c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15</v>
      </c>
      <c r="K21" s="17">
        <v>9</v>
      </c>
      <c r="L21" s="17">
        <v>0</v>
      </c>
      <c r="M21" s="17">
        <v>0</v>
      </c>
      <c r="N21" s="17">
        <v>2</v>
      </c>
      <c r="O21" s="17" t="s">
        <v>69</v>
      </c>
      <c r="P21" s="17">
        <v>12</v>
      </c>
      <c r="Q21" s="18">
        <f t="shared" si="2"/>
        <v>0.5714285714285714</v>
      </c>
      <c r="R21" s="19">
        <f t="shared" si="3"/>
        <v>0.62857142857142856</v>
      </c>
      <c r="S21" s="24">
        <v>44816</v>
      </c>
      <c r="T21" s="21"/>
      <c r="U21" s="39">
        <v>8</v>
      </c>
      <c r="V21" s="39">
        <v>2</v>
      </c>
      <c r="W21" s="39"/>
      <c r="X21" s="39" t="s">
        <v>91</v>
      </c>
      <c r="Y21" s="39" t="s">
        <v>91</v>
      </c>
      <c r="Z21" s="39" t="s">
        <v>91</v>
      </c>
      <c r="AA21" s="41"/>
    </row>
    <row r="22" spans="1:27" ht="25.5">
      <c r="A22" s="17" t="s">
        <v>29</v>
      </c>
      <c r="B22" s="17">
        <v>131</v>
      </c>
      <c r="C22" s="17">
        <v>31</v>
      </c>
      <c r="D22" s="17">
        <v>4</v>
      </c>
      <c r="E22" s="17">
        <v>3</v>
      </c>
      <c r="F22" s="17">
        <v>1</v>
      </c>
      <c r="G22" s="17">
        <v>2</v>
      </c>
      <c r="H22" s="17">
        <v>0</v>
      </c>
      <c r="I22" s="17">
        <v>1</v>
      </c>
      <c r="J22" s="17">
        <v>37</v>
      </c>
      <c r="K22" s="17">
        <v>21</v>
      </c>
      <c r="L22" s="17">
        <v>5</v>
      </c>
      <c r="M22" s="17">
        <v>26</v>
      </c>
      <c r="N22" s="17">
        <v>6</v>
      </c>
      <c r="O22" s="17" t="s">
        <v>105</v>
      </c>
      <c r="P22" s="17">
        <v>30</v>
      </c>
      <c r="Q22" s="18">
        <f t="shared" si="2"/>
        <v>0.67938931297709926</v>
      </c>
      <c r="R22" s="19">
        <f t="shared" si="3"/>
        <v>0.72519083969465647</v>
      </c>
      <c r="S22" s="24">
        <v>44785</v>
      </c>
      <c r="T22" s="21"/>
      <c r="U22" s="39">
        <v>33</v>
      </c>
      <c r="V22" s="39">
        <v>3</v>
      </c>
      <c r="W22" s="39">
        <v>2</v>
      </c>
      <c r="X22" s="39" t="s">
        <v>91</v>
      </c>
      <c r="Y22" s="39" t="s">
        <v>91</v>
      </c>
      <c r="Z22" s="39">
        <v>1</v>
      </c>
      <c r="AA22" s="41">
        <v>1</v>
      </c>
    </row>
    <row r="23" spans="1:27">
      <c r="A23" s="17" t="s">
        <v>30</v>
      </c>
      <c r="B23" s="17">
        <v>18</v>
      </c>
      <c r="C23" s="17">
        <v>2</v>
      </c>
      <c r="D23" s="17">
        <v>0</v>
      </c>
      <c r="E23" s="17">
        <v>0</v>
      </c>
      <c r="F23" s="17">
        <v>0</v>
      </c>
      <c r="G23" s="17">
        <v>2</v>
      </c>
      <c r="H23" s="17">
        <v>1</v>
      </c>
      <c r="I23" s="17">
        <v>0</v>
      </c>
      <c r="J23" s="17">
        <v>11</v>
      </c>
      <c r="K23" s="17">
        <v>2</v>
      </c>
      <c r="L23" s="17">
        <v>0</v>
      </c>
      <c r="M23" s="17">
        <v>0</v>
      </c>
      <c r="N23" s="17">
        <v>3</v>
      </c>
      <c r="O23" s="17" t="s">
        <v>106</v>
      </c>
      <c r="P23" s="17">
        <v>3</v>
      </c>
      <c r="Q23" s="18">
        <f t="shared" si="2"/>
        <v>0.3888888888888889</v>
      </c>
      <c r="R23" s="19">
        <f t="shared" si="3"/>
        <v>0.55555555555555558</v>
      </c>
      <c r="S23" s="24">
        <v>44816</v>
      </c>
      <c r="T23" s="21"/>
      <c r="U23" s="39">
        <v>2</v>
      </c>
      <c r="V23" s="39" t="s">
        <v>91</v>
      </c>
      <c r="W23" s="39"/>
      <c r="X23" s="39" t="s">
        <v>91</v>
      </c>
      <c r="Y23" s="39" t="s">
        <v>91</v>
      </c>
      <c r="Z23" s="39">
        <v>1</v>
      </c>
      <c r="AA23" s="41"/>
    </row>
    <row r="24" spans="1:27">
      <c r="A24" s="4" t="s">
        <v>31</v>
      </c>
      <c r="B24" s="4">
        <v>43</v>
      </c>
      <c r="C24" s="4">
        <v>10</v>
      </c>
      <c r="D24" s="4">
        <v>11</v>
      </c>
      <c r="E24" s="4">
        <v>2</v>
      </c>
      <c r="F24" s="4">
        <v>0</v>
      </c>
      <c r="G24" s="4">
        <v>1</v>
      </c>
      <c r="H24" s="4">
        <v>0</v>
      </c>
      <c r="I24" s="4">
        <v>1</v>
      </c>
      <c r="J24" s="4">
        <v>12</v>
      </c>
      <c r="K24" s="4">
        <v>6</v>
      </c>
      <c r="L24" s="4">
        <v>0</v>
      </c>
      <c r="M24" s="4">
        <v>0</v>
      </c>
      <c r="N24" s="4">
        <v>0</v>
      </c>
      <c r="O24" s="4">
        <v>0</v>
      </c>
      <c r="P24" s="4">
        <v>6</v>
      </c>
      <c r="Q24" s="5">
        <f t="shared" si="2"/>
        <v>0.72093023255813948</v>
      </c>
      <c r="R24" s="22">
        <v>0</v>
      </c>
      <c r="S24" s="6">
        <v>44813.46875</v>
      </c>
      <c r="T24" s="21"/>
      <c r="U24" s="39">
        <v>10</v>
      </c>
      <c r="V24" s="39">
        <v>11</v>
      </c>
      <c r="W24" s="39">
        <v>2</v>
      </c>
      <c r="X24" s="39" t="s">
        <v>91</v>
      </c>
      <c r="Y24" s="39" t="s">
        <v>91</v>
      </c>
      <c r="Z24" s="39" t="s">
        <v>91</v>
      </c>
      <c r="AA24" s="41">
        <v>1</v>
      </c>
    </row>
    <row r="25" spans="1:27">
      <c r="A25" s="17" t="s">
        <v>32</v>
      </c>
      <c r="B25" s="17">
        <v>63</v>
      </c>
      <c r="C25" s="17">
        <v>13</v>
      </c>
      <c r="D25" s="17">
        <v>6</v>
      </c>
      <c r="E25" s="17">
        <v>0</v>
      </c>
      <c r="F25" s="17">
        <v>0</v>
      </c>
      <c r="G25" s="17">
        <v>5</v>
      </c>
      <c r="H25" s="17">
        <v>0</v>
      </c>
      <c r="I25" s="17">
        <v>0</v>
      </c>
      <c r="J25" s="17">
        <v>32</v>
      </c>
      <c r="K25" s="17">
        <v>5</v>
      </c>
      <c r="L25" s="17">
        <v>0</v>
      </c>
      <c r="M25" s="17">
        <v>2</v>
      </c>
      <c r="N25" s="17">
        <v>9</v>
      </c>
      <c r="O25" s="17" t="s">
        <v>72</v>
      </c>
      <c r="P25" s="17">
        <v>0</v>
      </c>
      <c r="Q25" s="18">
        <f t="shared" si="2"/>
        <v>0.49206349206349204</v>
      </c>
      <c r="R25" s="19">
        <f t="shared" si="3"/>
        <v>0.63492063492063489</v>
      </c>
      <c r="S25" s="24">
        <v>44813</v>
      </c>
      <c r="T25" s="21"/>
      <c r="U25" s="39">
        <v>12</v>
      </c>
      <c r="V25" s="39">
        <v>6</v>
      </c>
      <c r="W25" s="39"/>
      <c r="X25" s="39" t="s">
        <v>91</v>
      </c>
      <c r="Y25" s="39" t="s">
        <v>91</v>
      </c>
      <c r="Z25" s="39" t="s">
        <v>91</v>
      </c>
      <c r="AA25" s="41"/>
    </row>
    <row r="26" spans="1:27" s="21" customFormat="1">
      <c r="A26" s="17" t="s">
        <v>33</v>
      </c>
      <c r="B26" s="17">
        <v>20</v>
      </c>
      <c r="C26" s="17">
        <v>5</v>
      </c>
      <c r="D26" s="17">
        <v>2</v>
      </c>
      <c r="E26" s="17">
        <v>1</v>
      </c>
      <c r="F26" s="17">
        <v>0</v>
      </c>
      <c r="G26" s="17">
        <v>3</v>
      </c>
      <c r="H26" s="17">
        <v>0</v>
      </c>
      <c r="I26" s="17">
        <v>0</v>
      </c>
      <c r="J26" s="17">
        <v>5</v>
      </c>
      <c r="K26" s="17">
        <v>2</v>
      </c>
      <c r="L26" s="17">
        <v>2</v>
      </c>
      <c r="M26" s="17">
        <v>0</v>
      </c>
      <c r="N26" s="17">
        <v>3</v>
      </c>
      <c r="O26" s="17" t="s">
        <v>58</v>
      </c>
      <c r="P26" s="17">
        <v>0</v>
      </c>
      <c r="Q26" s="18">
        <f t="shared" si="2"/>
        <v>0.65</v>
      </c>
      <c r="R26" s="19">
        <f t="shared" si="3"/>
        <v>0.8</v>
      </c>
      <c r="S26" s="24" t="s">
        <v>107</v>
      </c>
      <c r="U26" s="39">
        <v>5</v>
      </c>
      <c r="V26" s="39">
        <v>2</v>
      </c>
      <c r="W26" s="39">
        <v>1</v>
      </c>
      <c r="X26" s="39" t="s">
        <v>91</v>
      </c>
      <c r="Y26" s="39" t="s">
        <v>91</v>
      </c>
      <c r="Z26" s="39" t="s">
        <v>91</v>
      </c>
      <c r="AA26" s="41"/>
    </row>
    <row r="27" spans="1:27" ht="25.5">
      <c r="A27" s="17" t="s">
        <v>34</v>
      </c>
      <c r="B27" s="17">
        <v>38</v>
      </c>
      <c r="C27" s="17">
        <v>3</v>
      </c>
      <c r="D27" s="17">
        <v>11</v>
      </c>
      <c r="E27" s="17">
        <v>0</v>
      </c>
      <c r="F27" s="17">
        <v>0</v>
      </c>
      <c r="G27" s="17">
        <v>1</v>
      </c>
      <c r="H27" s="17">
        <v>0</v>
      </c>
      <c r="I27" s="17">
        <v>2</v>
      </c>
      <c r="J27" s="17">
        <v>14</v>
      </c>
      <c r="K27" s="17">
        <v>5</v>
      </c>
      <c r="L27" s="17">
        <v>1</v>
      </c>
      <c r="M27" s="17">
        <v>1</v>
      </c>
      <c r="N27" s="17">
        <v>3</v>
      </c>
      <c r="O27" s="17" t="s">
        <v>108</v>
      </c>
      <c r="P27" s="17">
        <v>0</v>
      </c>
      <c r="Q27" s="18">
        <f t="shared" si="2"/>
        <v>0.60526315789473684</v>
      </c>
      <c r="R27" s="19">
        <f t="shared" si="3"/>
        <v>0.68421052631578949</v>
      </c>
      <c r="S27" s="24">
        <v>44816</v>
      </c>
      <c r="T27" s="21"/>
      <c r="U27" s="39">
        <v>3</v>
      </c>
      <c r="V27" s="39">
        <v>9</v>
      </c>
      <c r="W27" s="39"/>
      <c r="X27" s="39" t="s">
        <v>91</v>
      </c>
      <c r="Y27" s="39" t="s">
        <v>91</v>
      </c>
      <c r="Z27" s="39" t="s">
        <v>91</v>
      </c>
      <c r="AA27" s="41">
        <v>2</v>
      </c>
    </row>
    <row r="28" spans="1:27" ht="25.5">
      <c r="A28" s="17" t="s">
        <v>35</v>
      </c>
      <c r="B28" s="17">
        <v>29</v>
      </c>
      <c r="C28" s="17">
        <v>6</v>
      </c>
      <c r="D28" s="17">
        <v>3</v>
      </c>
      <c r="E28" s="17">
        <v>0</v>
      </c>
      <c r="F28" s="17">
        <v>2</v>
      </c>
      <c r="G28" s="17">
        <v>7</v>
      </c>
      <c r="H28" s="17">
        <v>0</v>
      </c>
      <c r="I28" s="17">
        <v>0</v>
      </c>
      <c r="J28" s="17">
        <v>7</v>
      </c>
      <c r="K28" s="17">
        <v>2</v>
      </c>
      <c r="L28" s="17">
        <v>2</v>
      </c>
      <c r="M28" s="17">
        <v>0</v>
      </c>
      <c r="N28" s="17">
        <v>7</v>
      </c>
      <c r="O28" s="45" t="s">
        <v>109</v>
      </c>
      <c r="P28" s="17">
        <v>0</v>
      </c>
      <c r="Q28" s="18">
        <f t="shared" si="2"/>
        <v>0.68965517241379315</v>
      </c>
      <c r="R28" s="19">
        <f t="shared" si="3"/>
        <v>0.93103448275862066</v>
      </c>
      <c r="S28" s="24">
        <v>44813</v>
      </c>
      <c r="T28" s="21"/>
      <c r="U28" s="39">
        <v>7</v>
      </c>
      <c r="V28" s="39">
        <v>3</v>
      </c>
      <c r="W28" s="39"/>
      <c r="X28" s="39">
        <v>1</v>
      </c>
      <c r="Y28" s="39">
        <v>1</v>
      </c>
      <c r="Z28" s="39" t="s">
        <v>91</v>
      </c>
      <c r="AA28" s="41"/>
    </row>
    <row r="29" spans="1:27">
      <c r="A29" s="17" t="s">
        <v>36</v>
      </c>
      <c r="B29" s="17">
        <v>34</v>
      </c>
      <c r="C29" s="17">
        <v>2</v>
      </c>
      <c r="D29" s="17">
        <v>7</v>
      </c>
      <c r="E29" s="17">
        <v>1</v>
      </c>
      <c r="F29" s="17">
        <v>0</v>
      </c>
      <c r="G29" s="17">
        <v>0</v>
      </c>
      <c r="H29" s="17">
        <v>0</v>
      </c>
      <c r="I29" s="17">
        <v>0</v>
      </c>
      <c r="J29" s="17">
        <v>14</v>
      </c>
      <c r="K29" s="17">
        <v>6</v>
      </c>
      <c r="L29" s="17">
        <v>2</v>
      </c>
      <c r="M29" s="17">
        <v>2</v>
      </c>
      <c r="N29" s="17">
        <v>2</v>
      </c>
      <c r="O29" s="17" t="s">
        <v>69</v>
      </c>
      <c r="P29" s="17">
        <v>6</v>
      </c>
      <c r="Q29" s="18">
        <f t="shared" si="2"/>
        <v>0.52941176470588236</v>
      </c>
      <c r="R29" s="19">
        <f t="shared" si="3"/>
        <v>0.58823529411764708</v>
      </c>
      <c r="S29" s="24">
        <v>44813</v>
      </c>
      <c r="T29" s="21"/>
      <c r="U29" s="39">
        <v>2</v>
      </c>
      <c r="V29" s="39">
        <v>7</v>
      </c>
      <c r="W29" s="39">
        <v>1</v>
      </c>
      <c r="X29" s="39" t="s">
        <v>91</v>
      </c>
      <c r="Y29" s="39" t="s">
        <v>91</v>
      </c>
      <c r="Z29" s="39" t="s">
        <v>91</v>
      </c>
      <c r="AA29" s="41"/>
    </row>
    <row r="30" spans="1:27">
      <c r="A30" s="4" t="s">
        <v>37</v>
      </c>
      <c r="B30" s="4">
        <v>51</v>
      </c>
      <c r="C30" s="4">
        <v>2</v>
      </c>
      <c r="D30" s="4">
        <v>17</v>
      </c>
      <c r="E30" s="4">
        <v>0</v>
      </c>
      <c r="F30" s="4">
        <v>0</v>
      </c>
      <c r="G30" s="4">
        <v>0</v>
      </c>
      <c r="H30" s="4">
        <v>2</v>
      </c>
      <c r="I30" s="4">
        <v>0</v>
      </c>
      <c r="J30" s="4">
        <v>11</v>
      </c>
      <c r="K30" s="4">
        <v>11</v>
      </c>
      <c r="L30" s="4">
        <v>3</v>
      </c>
      <c r="M30" s="4">
        <v>5</v>
      </c>
      <c r="N30" s="4">
        <v>3</v>
      </c>
      <c r="O30" s="4" t="s">
        <v>58</v>
      </c>
      <c r="P30" s="4">
        <v>7</v>
      </c>
      <c r="Q30" s="5">
        <f t="shared" si="2"/>
        <v>0.72549019607843135</v>
      </c>
      <c r="R30" s="22">
        <f t="shared" si="3"/>
        <v>0.78431372549019607</v>
      </c>
      <c r="S30" s="6" t="s">
        <v>110</v>
      </c>
      <c r="T30" s="21"/>
      <c r="U30" s="39">
        <v>1</v>
      </c>
      <c r="V30" s="39">
        <v>17</v>
      </c>
      <c r="W30" s="39"/>
      <c r="X30" s="39" t="s">
        <v>91</v>
      </c>
      <c r="Y30" s="39" t="s">
        <v>91</v>
      </c>
      <c r="Z30" s="39">
        <v>8</v>
      </c>
      <c r="AA30" s="41">
        <v>1</v>
      </c>
    </row>
    <row r="31" spans="1:27" ht="25.5">
      <c r="A31" s="17" t="s">
        <v>38</v>
      </c>
      <c r="B31" s="17">
        <v>91</v>
      </c>
      <c r="C31" s="17">
        <v>18</v>
      </c>
      <c r="D31" s="17">
        <v>24</v>
      </c>
      <c r="E31" s="17">
        <v>2</v>
      </c>
      <c r="F31" s="17">
        <v>0</v>
      </c>
      <c r="G31" s="17">
        <v>5</v>
      </c>
      <c r="H31" s="17">
        <v>1</v>
      </c>
      <c r="I31" s="17">
        <v>3</v>
      </c>
      <c r="J31" s="17">
        <v>26</v>
      </c>
      <c r="K31" s="17">
        <v>10</v>
      </c>
      <c r="L31" s="17">
        <v>1</v>
      </c>
      <c r="M31" s="17">
        <v>1</v>
      </c>
      <c r="N31" s="17">
        <v>13</v>
      </c>
      <c r="O31" s="17" t="s">
        <v>75</v>
      </c>
      <c r="P31" s="17">
        <v>0</v>
      </c>
      <c r="Q31" s="18">
        <f t="shared" si="2"/>
        <v>0.70329670329670335</v>
      </c>
      <c r="R31" s="19">
        <f t="shared" si="3"/>
        <v>0.84615384615384615</v>
      </c>
      <c r="S31" s="26" t="s">
        <v>92</v>
      </c>
      <c r="T31" s="21"/>
      <c r="U31" s="39">
        <v>17</v>
      </c>
      <c r="V31" s="39">
        <v>22</v>
      </c>
      <c r="W31" s="39">
        <v>1</v>
      </c>
      <c r="X31" s="39" t="s">
        <v>91</v>
      </c>
      <c r="Y31" s="39" t="s">
        <v>91</v>
      </c>
      <c r="Z31" s="39">
        <v>2</v>
      </c>
      <c r="AA31" s="41">
        <v>2</v>
      </c>
    </row>
    <row r="32" spans="1:27" ht="25.5">
      <c r="A32" s="29" t="s">
        <v>39</v>
      </c>
      <c r="B32" s="29">
        <v>77</v>
      </c>
      <c r="C32" s="29">
        <v>9</v>
      </c>
      <c r="D32" s="29"/>
      <c r="E32" s="29"/>
      <c r="F32" s="29"/>
      <c r="G32" s="29"/>
      <c r="H32" s="29"/>
      <c r="I32" s="29"/>
      <c r="J32" s="29">
        <v>64</v>
      </c>
      <c r="K32" s="29">
        <v>1</v>
      </c>
      <c r="L32" s="29">
        <v>1</v>
      </c>
      <c r="M32" s="29">
        <v>2</v>
      </c>
      <c r="N32" s="29">
        <v>18</v>
      </c>
      <c r="O32" s="30" t="s">
        <v>77</v>
      </c>
      <c r="P32" s="30">
        <v>64</v>
      </c>
      <c r="Q32" s="31">
        <f t="shared" si="2"/>
        <v>0.15584415584415584</v>
      </c>
      <c r="R32" s="32">
        <f t="shared" si="3"/>
        <v>0.38961038961038963</v>
      </c>
      <c r="S32" s="30"/>
      <c r="T32" s="21"/>
    </row>
    <row r="33" spans="1:20">
      <c r="A33" s="9" t="s">
        <v>40</v>
      </c>
      <c r="B33" s="9">
        <f>SUM(B4:B32)</f>
        <v>4424</v>
      </c>
      <c r="C33" s="9">
        <f t="shared" ref="C33:I33" si="4">SUM(C15:C32)</f>
        <v>163</v>
      </c>
      <c r="D33" s="9">
        <f t="shared" si="4"/>
        <v>125</v>
      </c>
      <c r="E33" s="9">
        <f t="shared" si="4"/>
        <v>25</v>
      </c>
      <c r="F33" s="9">
        <f t="shared" si="4"/>
        <v>9</v>
      </c>
      <c r="G33" s="9">
        <f t="shared" si="4"/>
        <v>39</v>
      </c>
      <c r="H33" s="9">
        <f t="shared" si="4"/>
        <v>5</v>
      </c>
      <c r="I33" s="9">
        <f t="shared" si="4"/>
        <v>10</v>
      </c>
      <c r="J33" s="9">
        <f>SUM(J4:J32)</f>
        <v>1737</v>
      </c>
      <c r="K33" s="9">
        <f>SUM(K4:K32)</f>
        <v>536</v>
      </c>
      <c r="L33" s="9">
        <f>SUM(L4:L32)</f>
        <v>98</v>
      </c>
      <c r="M33" s="9">
        <f>SUM(M4:M32)</f>
        <v>328</v>
      </c>
      <c r="N33" s="71">
        <f>SUM(N4:N32)</f>
        <v>450</v>
      </c>
      <c r="O33" s="71"/>
      <c r="P33" s="10">
        <f>SUM(P4:P32)</f>
        <v>1224</v>
      </c>
      <c r="Q33" s="7">
        <f t="shared" si="2"/>
        <v>0.28028933092224234</v>
      </c>
      <c r="R33" s="33">
        <f t="shared" si="3"/>
        <v>0.38200723327305608</v>
      </c>
      <c r="S33" s="10"/>
      <c r="T33" s="21"/>
    </row>
    <row r="34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34"/>
      <c r="T34" s="21"/>
    </row>
    <row r="35" spans="1:20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4"/>
      <c r="R35" s="34"/>
      <c r="S35" s="34"/>
      <c r="T35" s="21"/>
    </row>
    <row r="36" spans="1:20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4"/>
      <c r="T36" s="21"/>
    </row>
    <row r="37" spans="1:20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4"/>
      <c r="T37" s="21"/>
    </row>
    <row r="38" spans="1:20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S38" s="36"/>
    </row>
    <row r="39" spans="1:20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1:20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20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20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20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20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20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</sheetData>
  <mergeCells count="16">
    <mergeCell ref="N33:O33"/>
    <mergeCell ref="A1:S1"/>
    <mergeCell ref="U1:AA1"/>
    <mergeCell ref="A2:A3"/>
    <mergeCell ref="B2:B3"/>
    <mergeCell ref="C2:I2"/>
    <mergeCell ref="J2:J3"/>
    <mergeCell ref="K2:K3"/>
    <mergeCell ref="L2:L3"/>
    <mergeCell ref="M2:M3"/>
    <mergeCell ref="N2:O2"/>
    <mergeCell ref="P2:P3"/>
    <mergeCell ref="Q2:Q3"/>
    <mergeCell ref="R2:R3"/>
    <mergeCell ref="S2:S3"/>
    <mergeCell ref="U2:AA2"/>
  </mergeCells>
  <pageMargins left="0.70078740157480324" right="0.70078740157480324" top="0.75196850393700776" bottom="0.75196850393700776" header="0.3" footer="0.3"/>
  <pageSetup paperSize="9" scale="47" firstPageNumber="21474836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11 класс</vt:lpstr>
      <vt:lpstr>11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В. Потапов</dc:creator>
  <cp:lastModifiedBy>Ирина</cp:lastModifiedBy>
  <cp:revision>239</cp:revision>
  <cp:lastPrinted>2022-10-10T10:39:15Z</cp:lastPrinted>
  <dcterms:created xsi:type="dcterms:W3CDTF">2023-11-09T13:54:36Z</dcterms:created>
  <dcterms:modified xsi:type="dcterms:W3CDTF">2024-08-15T06:08:33Z</dcterms:modified>
</cp:coreProperties>
</file>